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zop_000\Desktop\"/>
    </mc:Choice>
  </mc:AlternateContent>
  <bookViews>
    <workbookView xWindow="0" yWindow="0" windowWidth="20490" windowHeight="7530" activeTab="7"/>
  </bookViews>
  <sheets>
    <sheet name="Kafountine" sheetId="1" r:id="rId1"/>
    <sheet name="Courbe Kafountine" sheetId="4" r:id="rId2"/>
    <sheet name="Mult Var Kafountine" sheetId="7" r:id="rId3"/>
    <sheet name="Darou Khairy" sheetId="2" r:id="rId4"/>
    <sheet name="Courbe Darou Khairy" sheetId="3" r:id="rId5"/>
    <sheet name="Mult Var Darou Khairy" sheetId="5" r:id="rId6"/>
    <sheet name="Documentation Alerte" sheetId="11" r:id="rId7"/>
    <sheet name="Comparaison 2012_2017" sheetId="8" r:id="rId8"/>
    <sheet name="SEUIL Kafountine" sheetId="9" r:id="rId9"/>
    <sheet name="SEUIL Darou Khairy" sheetId="10" r:id="rId10"/>
  </sheets>
  <calcPr calcId="162913"/>
</workbook>
</file>

<file path=xl/calcChain.xml><?xml version="1.0" encoding="utf-8"?>
<calcChain xmlns="http://schemas.openxmlformats.org/spreadsheetml/2006/main">
  <c r="X5" i="8" l="1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4" i="8"/>
  <c r="T6" i="2" l="1"/>
  <c r="U6" i="2"/>
  <c r="V6" i="2"/>
  <c r="T7" i="2"/>
  <c r="W5" i="8" s="1"/>
  <c r="U7" i="2"/>
  <c r="V7" i="2"/>
  <c r="T8" i="2"/>
  <c r="W6" i="8" s="1"/>
  <c r="U8" i="2"/>
  <c r="V8" i="2"/>
  <c r="T9" i="2"/>
  <c r="W7" i="8" s="1"/>
  <c r="U9" i="2"/>
  <c r="V9" i="2"/>
  <c r="T10" i="2"/>
  <c r="W8" i="8" s="1"/>
  <c r="U10" i="2"/>
  <c r="V10" i="2"/>
  <c r="T11" i="2"/>
  <c r="W9" i="8" s="1"/>
  <c r="U11" i="2"/>
  <c r="V11" i="2"/>
  <c r="T12" i="2"/>
  <c r="W10" i="8" s="1"/>
  <c r="U12" i="2"/>
  <c r="V12" i="2"/>
  <c r="T13" i="2"/>
  <c r="W11" i="8" s="1"/>
  <c r="U13" i="2"/>
  <c r="V13" i="2"/>
  <c r="T14" i="2"/>
  <c r="W12" i="8" s="1"/>
  <c r="U14" i="2"/>
  <c r="V14" i="2"/>
  <c r="T15" i="2"/>
  <c r="W13" i="8" s="1"/>
  <c r="U15" i="2"/>
  <c r="V15" i="2"/>
  <c r="T16" i="2"/>
  <c r="W14" i="8" s="1"/>
  <c r="U16" i="2"/>
  <c r="V16" i="2"/>
  <c r="T17" i="2"/>
  <c r="W15" i="8" s="1"/>
  <c r="U17" i="2"/>
  <c r="V17" i="2"/>
  <c r="T18" i="2"/>
  <c r="W16" i="8" s="1"/>
  <c r="U18" i="2"/>
  <c r="V18" i="2"/>
  <c r="T19" i="2"/>
  <c r="W17" i="8" s="1"/>
  <c r="U19" i="2"/>
  <c r="V19" i="2"/>
  <c r="T20" i="2"/>
  <c r="W18" i="8" s="1"/>
  <c r="U20" i="2"/>
  <c r="V20" i="2"/>
  <c r="T21" i="2"/>
  <c r="W19" i="8" s="1"/>
  <c r="U21" i="2"/>
  <c r="V21" i="2"/>
  <c r="T22" i="2"/>
  <c r="W20" i="8" s="1"/>
  <c r="U22" i="2"/>
  <c r="V22" i="2"/>
  <c r="T23" i="2"/>
  <c r="W21" i="8" s="1"/>
  <c r="U23" i="2"/>
  <c r="V23" i="2"/>
  <c r="T24" i="2"/>
  <c r="W22" i="8" s="1"/>
  <c r="U24" i="2"/>
  <c r="V24" i="2"/>
  <c r="T25" i="2"/>
  <c r="W23" i="8" s="1"/>
  <c r="U25" i="2"/>
  <c r="V25" i="2"/>
  <c r="T26" i="2"/>
  <c r="W24" i="8" s="1"/>
  <c r="U26" i="2"/>
  <c r="V26" i="2"/>
  <c r="T27" i="2"/>
  <c r="W25" i="8" s="1"/>
  <c r="U27" i="2"/>
  <c r="V27" i="2"/>
  <c r="T28" i="2"/>
  <c r="W26" i="8" s="1"/>
  <c r="U28" i="2"/>
  <c r="V28" i="2"/>
  <c r="T29" i="2"/>
  <c r="W27" i="8" s="1"/>
  <c r="U29" i="2"/>
  <c r="V29" i="2"/>
  <c r="T30" i="2"/>
  <c r="W28" i="8" s="1"/>
  <c r="U30" i="2"/>
  <c r="V30" i="2"/>
  <c r="T31" i="2"/>
  <c r="W29" i="8" s="1"/>
  <c r="U31" i="2"/>
  <c r="V31" i="2"/>
  <c r="T32" i="2"/>
  <c r="W30" i="8" s="1"/>
  <c r="U32" i="2"/>
  <c r="V32" i="2"/>
  <c r="T33" i="2"/>
  <c r="W31" i="8" s="1"/>
  <c r="U33" i="2"/>
  <c r="V33" i="2"/>
  <c r="T34" i="2"/>
  <c r="W32" i="8" s="1"/>
  <c r="U34" i="2"/>
  <c r="V34" i="2"/>
  <c r="T35" i="2"/>
  <c r="W33" i="8" s="1"/>
  <c r="U35" i="2"/>
  <c r="V35" i="2"/>
  <c r="T36" i="2"/>
  <c r="W34" i="8" s="1"/>
  <c r="U36" i="2"/>
  <c r="V36" i="2"/>
  <c r="T37" i="2"/>
  <c r="W35" i="8" s="1"/>
  <c r="U37" i="2"/>
  <c r="V37" i="2"/>
  <c r="T38" i="2"/>
  <c r="W36" i="8" s="1"/>
  <c r="U38" i="2"/>
  <c r="V38" i="2"/>
  <c r="T39" i="2"/>
  <c r="W37" i="8" s="1"/>
  <c r="U39" i="2"/>
  <c r="V39" i="2"/>
  <c r="T40" i="2"/>
  <c r="W38" i="8" s="1"/>
  <c r="U40" i="2"/>
  <c r="V40" i="2"/>
  <c r="T41" i="2"/>
  <c r="W39" i="8" s="1"/>
  <c r="U41" i="2"/>
  <c r="V41" i="2"/>
  <c r="T42" i="2"/>
  <c r="W40" i="8" s="1"/>
  <c r="U42" i="2"/>
  <c r="V42" i="2"/>
  <c r="T43" i="2"/>
  <c r="W41" i="8" s="1"/>
  <c r="U43" i="2"/>
  <c r="V43" i="2"/>
  <c r="T44" i="2"/>
  <c r="W42" i="8" s="1"/>
  <c r="U44" i="2"/>
  <c r="V44" i="2"/>
  <c r="T45" i="2"/>
  <c r="W43" i="8" s="1"/>
  <c r="U45" i="2"/>
  <c r="V45" i="2"/>
  <c r="T46" i="2"/>
  <c r="W44" i="8" s="1"/>
  <c r="U46" i="2"/>
  <c r="V46" i="2"/>
  <c r="T47" i="2"/>
  <c r="W45" i="8" s="1"/>
  <c r="U47" i="2"/>
  <c r="V47" i="2"/>
  <c r="T48" i="2"/>
  <c r="W46" i="8" s="1"/>
  <c r="U48" i="2"/>
  <c r="V48" i="2"/>
  <c r="T49" i="2"/>
  <c r="W47" i="8" s="1"/>
  <c r="U49" i="2"/>
  <c r="V49" i="2"/>
  <c r="T50" i="2"/>
  <c r="W48" i="8" s="1"/>
  <c r="U50" i="2"/>
  <c r="V50" i="2"/>
  <c r="T51" i="2"/>
  <c r="W49" i="8" s="1"/>
  <c r="U51" i="2"/>
  <c r="V51" i="2"/>
  <c r="T52" i="2"/>
  <c r="W50" i="8" s="1"/>
  <c r="U52" i="2"/>
  <c r="V52" i="2"/>
  <c r="T53" i="2"/>
  <c r="W51" i="8" s="1"/>
  <c r="U53" i="2"/>
  <c r="V53" i="2"/>
  <c r="T54" i="2"/>
  <c r="W52" i="8" s="1"/>
  <c r="U54" i="2"/>
  <c r="V54" i="2"/>
  <c r="T55" i="2"/>
  <c r="W53" i="8" s="1"/>
  <c r="U55" i="2"/>
  <c r="V55" i="2"/>
  <c r="T56" i="2"/>
  <c r="W54" i="8" s="1"/>
  <c r="U56" i="2"/>
  <c r="V56" i="2"/>
  <c r="T57" i="2"/>
  <c r="W55" i="8" s="1"/>
  <c r="U57" i="2"/>
  <c r="V57" i="2"/>
  <c r="F56" i="8" l="1"/>
  <c r="E56" i="8"/>
  <c r="D56" i="8"/>
  <c r="Q56" i="8"/>
  <c r="P56" i="8"/>
  <c r="O56" i="8"/>
  <c r="N56" i="8"/>
  <c r="T50" i="1" l="1"/>
  <c r="L48" i="8" s="1"/>
  <c r="B7" i="2" l="1"/>
  <c r="C7" i="2" s="1"/>
  <c r="C6" i="2"/>
  <c r="C7" i="1"/>
  <c r="B7" i="1"/>
  <c r="B8" i="1" s="1"/>
  <c r="C6" i="1"/>
  <c r="B9" i="1" l="1"/>
  <c r="C8" i="1"/>
  <c r="B8" i="2"/>
  <c r="B9" i="2" l="1"/>
  <c r="C8" i="2"/>
  <c r="B10" i="1"/>
  <c r="C9" i="1"/>
  <c r="C9" i="2" l="1"/>
  <c r="B10" i="2"/>
  <c r="B11" i="1"/>
  <c r="C10" i="1"/>
  <c r="B12" i="1" l="1"/>
  <c r="C11" i="1"/>
  <c r="B11" i="2"/>
  <c r="C10" i="2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7" i="1"/>
  <c r="L5" i="8" s="1"/>
  <c r="U7" i="1"/>
  <c r="V7" i="1"/>
  <c r="W7" i="1"/>
  <c r="T8" i="1"/>
  <c r="L6" i="8" s="1"/>
  <c r="U8" i="1"/>
  <c r="V8" i="1"/>
  <c r="X8" i="1" s="1"/>
  <c r="W8" i="1"/>
  <c r="T9" i="1"/>
  <c r="L7" i="8" s="1"/>
  <c r="U9" i="1"/>
  <c r="V9" i="1"/>
  <c r="W9" i="1"/>
  <c r="T10" i="1"/>
  <c r="L8" i="8" s="1"/>
  <c r="U10" i="1"/>
  <c r="V10" i="1"/>
  <c r="W10" i="1"/>
  <c r="T11" i="1"/>
  <c r="L9" i="8" s="1"/>
  <c r="U11" i="1"/>
  <c r="V11" i="1"/>
  <c r="X11" i="1" s="1"/>
  <c r="W11" i="1"/>
  <c r="T12" i="1"/>
  <c r="L10" i="8" s="1"/>
  <c r="U12" i="1"/>
  <c r="V12" i="1"/>
  <c r="W12" i="1"/>
  <c r="T13" i="1"/>
  <c r="L11" i="8" s="1"/>
  <c r="U13" i="1"/>
  <c r="V13" i="1"/>
  <c r="W13" i="1"/>
  <c r="T14" i="1"/>
  <c r="L12" i="8" s="1"/>
  <c r="U14" i="1"/>
  <c r="V14" i="1"/>
  <c r="X14" i="1" s="1"/>
  <c r="W14" i="1"/>
  <c r="T15" i="1"/>
  <c r="L13" i="8" s="1"/>
  <c r="U15" i="1"/>
  <c r="V15" i="1"/>
  <c r="W15" i="1"/>
  <c r="T16" i="1"/>
  <c r="L14" i="8" s="1"/>
  <c r="U16" i="1"/>
  <c r="V16" i="1"/>
  <c r="W16" i="1"/>
  <c r="T17" i="1"/>
  <c r="L15" i="8" s="1"/>
  <c r="U17" i="1"/>
  <c r="V17" i="1"/>
  <c r="X17" i="1" s="1"/>
  <c r="W17" i="1"/>
  <c r="T18" i="1"/>
  <c r="L16" i="8" s="1"/>
  <c r="U18" i="1"/>
  <c r="V18" i="1"/>
  <c r="W18" i="1"/>
  <c r="T19" i="1"/>
  <c r="L17" i="8" s="1"/>
  <c r="U19" i="1"/>
  <c r="V19" i="1"/>
  <c r="W19" i="1"/>
  <c r="T20" i="1"/>
  <c r="L18" i="8" s="1"/>
  <c r="U20" i="1"/>
  <c r="V20" i="1"/>
  <c r="W20" i="1"/>
  <c r="T21" i="1"/>
  <c r="L19" i="8" s="1"/>
  <c r="U21" i="1"/>
  <c r="V21" i="1"/>
  <c r="Y21" i="1" s="1"/>
  <c r="W21" i="1"/>
  <c r="T22" i="1"/>
  <c r="L20" i="8" s="1"/>
  <c r="U22" i="1"/>
  <c r="V22" i="1"/>
  <c r="W22" i="1"/>
  <c r="T23" i="1"/>
  <c r="L21" i="8" s="1"/>
  <c r="U23" i="1"/>
  <c r="V23" i="1"/>
  <c r="W23" i="1"/>
  <c r="T24" i="1"/>
  <c r="L22" i="8" s="1"/>
  <c r="U24" i="1"/>
  <c r="V24" i="1"/>
  <c r="W24" i="1"/>
  <c r="T25" i="1"/>
  <c r="L23" i="8" s="1"/>
  <c r="U25" i="1"/>
  <c r="V25" i="1"/>
  <c r="W25" i="1"/>
  <c r="T26" i="1"/>
  <c r="L24" i="8" s="1"/>
  <c r="U26" i="1"/>
  <c r="V26" i="1"/>
  <c r="X26" i="1" s="1"/>
  <c r="W26" i="1"/>
  <c r="T27" i="1"/>
  <c r="L25" i="8" s="1"/>
  <c r="U27" i="1"/>
  <c r="V27" i="1"/>
  <c r="W27" i="1"/>
  <c r="T28" i="1"/>
  <c r="L26" i="8" s="1"/>
  <c r="U28" i="1"/>
  <c r="V28" i="1"/>
  <c r="W28" i="1"/>
  <c r="T29" i="1"/>
  <c r="L27" i="8" s="1"/>
  <c r="U29" i="1"/>
  <c r="V29" i="1"/>
  <c r="W29" i="1"/>
  <c r="T30" i="1"/>
  <c r="L28" i="8" s="1"/>
  <c r="U30" i="1"/>
  <c r="V30" i="1"/>
  <c r="W30" i="1"/>
  <c r="T31" i="1"/>
  <c r="L29" i="8" s="1"/>
  <c r="U31" i="1"/>
  <c r="V31" i="1"/>
  <c r="W31" i="1"/>
  <c r="T32" i="1"/>
  <c r="L30" i="8" s="1"/>
  <c r="U32" i="1"/>
  <c r="V32" i="1"/>
  <c r="W32" i="1"/>
  <c r="T33" i="1"/>
  <c r="L31" i="8" s="1"/>
  <c r="U33" i="1"/>
  <c r="V33" i="1"/>
  <c r="W33" i="1"/>
  <c r="T34" i="1"/>
  <c r="L32" i="8" s="1"/>
  <c r="U34" i="1"/>
  <c r="V34" i="1"/>
  <c r="W34" i="1"/>
  <c r="T35" i="1"/>
  <c r="L33" i="8" s="1"/>
  <c r="U35" i="1"/>
  <c r="V35" i="1"/>
  <c r="W35" i="1"/>
  <c r="T36" i="1"/>
  <c r="L34" i="8" s="1"/>
  <c r="U36" i="1"/>
  <c r="V36" i="1"/>
  <c r="W36" i="1"/>
  <c r="T37" i="1"/>
  <c r="L35" i="8" s="1"/>
  <c r="U37" i="1"/>
  <c r="V37" i="1"/>
  <c r="W37" i="1"/>
  <c r="T38" i="1"/>
  <c r="L36" i="8" s="1"/>
  <c r="U38" i="1"/>
  <c r="V38" i="1"/>
  <c r="W38" i="1"/>
  <c r="T39" i="1"/>
  <c r="L37" i="8" s="1"/>
  <c r="U39" i="1"/>
  <c r="V39" i="1"/>
  <c r="W39" i="1"/>
  <c r="T40" i="1"/>
  <c r="L38" i="8" s="1"/>
  <c r="U40" i="1"/>
  <c r="V40" i="1"/>
  <c r="W40" i="1"/>
  <c r="T41" i="1"/>
  <c r="L39" i="8" s="1"/>
  <c r="U41" i="1"/>
  <c r="V41" i="1"/>
  <c r="W41" i="1"/>
  <c r="T42" i="1"/>
  <c r="L40" i="8" s="1"/>
  <c r="U42" i="1"/>
  <c r="V42" i="1"/>
  <c r="W42" i="1"/>
  <c r="T43" i="1"/>
  <c r="L41" i="8" s="1"/>
  <c r="U43" i="1"/>
  <c r="V43" i="1"/>
  <c r="W43" i="1"/>
  <c r="T44" i="1"/>
  <c r="L42" i="8" s="1"/>
  <c r="U44" i="1"/>
  <c r="V44" i="1"/>
  <c r="W44" i="1"/>
  <c r="T45" i="1"/>
  <c r="L43" i="8" s="1"/>
  <c r="U45" i="1"/>
  <c r="V45" i="1"/>
  <c r="W45" i="1"/>
  <c r="T46" i="1"/>
  <c r="L44" i="8" s="1"/>
  <c r="U46" i="1"/>
  <c r="V46" i="1"/>
  <c r="W46" i="1"/>
  <c r="T47" i="1"/>
  <c r="L45" i="8" s="1"/>
  <c r="U47" i="1"/>
  <c r="V47" i="1"/>
  <c r="W47" i="1"/>
  <c r="T48" i="1"/>
  <c r="L46" i="8" s="1"/>
  <c r="U48" i="1"/>
  <c r="V48" i="1"/>
  <c r="W48" i="1"/>
  <c r="T49" i="1"/>
  <c r="L47" i="8" s="1"/>
  <c r="U49" i="1"/>
  <c r="V49" i="1"/>
  <c r="W49" i="1"/>
  <c r="U50" i="1"/>
  <c r="V50" i="1"/>
  <c r="W50" i="1"/>
  <c r="T51" i="1"/>
  <c r="L49" i="8" s="1"/>
  <c r="U51" i="1"/>
  <c r="V51" i="1"/>
  <c r="W51" i="1"/>
  <c r="T52" i="1"/>
  <c r="L50" i="8" s="1"/>
  <c r="U52" i="1"/>
  <c r="V52" i="1"/>
  <c r="W52" i="1"/>
  <c r="T53" i="1"/>
  <c r="L51" i="8" s="1"/>
  <c r="U53" i="1"/>
  <c r="V53" i="1"/>
  <c r="W53" i="1"/>
  <c r="T54" i="1"/>
  <c r="L52" i="8" s="1"/>
  <c r="U54" i="1"/>
  <c r="V54" i="1"/>
  <c r="W54" i="1"/>
  <c r="X54" i="1" s="1"/>
  <c r="T55" i="1"/>
  <c r="L53" i="8" s="1"/>
  <c r="U55" i="1"/>
  <c r="V55" i="1"/>
  <c r="W55" i="1"/>
  <c r="T56" i="1"/>
  <c r="L54" i="8" s="1"/>
  <c r="U56" i="1"/>
  <c r="Y56" i="1" s="1"/>
  <c r="V56" i="1"/>
  <c r="W56" i="1"/>
  <c r="T57" i="1"/>
  <c r="L55" i="8" s="1"/>
  <c r="U57" i="1"/>
  <c r="Y57" i="1" s="1"/>
  <c r="V57" i="1"/>
  <c r="W57" i="1"/>
  <c r="W6" i="1"/>
  <c r="V6" i="1"/>
  <c r="U6" i="1"/>
  <c r="T6" i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Y7" i="2"/>
  <c r="W7" i="2"/>
  <c r="W8" i="2"/>
  <c r="W9" i="2"/>
  <c r="W10" i="2"/>
  <c r="X11" i="2"/>
  <c r="W11" i="2"/>
  <c r="W12" i="2"/>
  <c r="W13" i="2"/>
  <c r="Y14" i="2"/>
  <c r="W14" i="2"/>
  <c r="Y15" i="2"/>
  <c r="W15" i="2"/>
  <c r="W16" i="2"/>
  <c r="Y17" i="2"/>
  <c r="W17" i="2"/>
  <c r="W18" i="2"/>
  <c r="Y19" i="2"/>
  <c r="W19" i="2"/>
  <c r="W20" i="2"/>
  <c r="W21" i="2"/>
  <c r="Y22" i="2"/>
  <c r="W22" i="2"/>
  <c r="Y23" i="2"/>
  <c r="X23" i="2"/>
  <c r="W23" i="2"/>
  <c r="Y24" i="2"/>
  <c r="W24" i="2"/>
  <c r="W25" i="2"/>
  <c r="Y26" i="2"/>
  <c r="X26" i="2"/>
  <c r="W26" i="2"/>
  <c r="W27" i="2"/>
  <c r="X27" i="2" s="1"/>
  <c r="W28" i="2"/>
  <c r="W29" i="2"/>
  <c r="X29" i="2" s="1"/>
  <c r="W30" i="2"/>
  <c r="W31" i="2"/>
  <c r="W32" i="2"/>
  <c r="X32" i="2" s="1"/>
  <c r="W33" i="2"/>
  <c r="Y34" i="2"/>
  <c r="W34" i="2"/>
  <c r="X34" i="2" s="1"/>
  <c r="Y35" i="2"/>
  <c r="W35" i="2"/>
  <c r="W36" i="2"/>
  <c r="X37" i="2"/>
  <c r="W37" i="2"/>
  <c r="W38" i="2"/>
  <c r="W39" i="2"/>
  <c r="W40" i="2"/>
  <c r="W41" i="2"/>
  <c r="W42" i="2"/>
  <c r="X43" i="2"/>
  <c r="W43" i="2"/>
  <c r="Y44" i="2"/>
  <c r="W44" i="2"/>
  <c r="X44" i="2" s="1"/>
  <c r="Y45" i="2"/>
  <c r="W45" i="2"/>
  <c r="Y46" i="2"/>
  <c r="W46" i="2"/>
  <c r="Y47" i="2"/>
  <c r="W47" i="2"/>
  <c r="Y48" i="2"/>
  <c r="W48" i="2"/>
  <c r="Y49" i="2"/>
  <c r="W49" i="2"/>
  <c r="X49" i="2" s="1"/>
  <c r="W50" i="2"/>
  <c r="W51" i="2"/>
  <c r="W52" i="2"/>
  <c r="W53" i="2"/>
  <c r="W54" i="2"/>
  <c r="W55" i="2"/>
  <c r="W56" i="2"/>
  <c r="X56" i="2" s="1"/>
  <c r="W57" i="2"/>
  <c r="W6" i="2"/>
  <c r="W4" i="8" s="1"/>
  <c r="Y6" i="2"/>
  <c r="Y13" i="2"/>
  <c r="Y16" i="2"/>
  <c r="Y20" i="2"/>
  <c r="Y25" i="2"/>
  <c r="Y27" i="2"/>
  <c r="Y32" i="2"/>
  <c r="Y43" i="2"/>
  <c r="Y56" i="2"/>
  <c r="Y57" i="2"/>
  <c r="X9" i="2"/>
  <c r="X13" i="2"/>
  <c r="X14" i="2"/>
  <c r="X18" i="2"/>
  <c r="X20" i="2"/>
  <c r="X24" i="2"/>
  <c r="X31" i="2"/>
  <c r="Y31" i="2"/>
  <c r="X19" i="2"/>
  <c r="X21" i="2"/>
  <c r="X7" i="1"/>
  <c r="X16" i="1"/>
  <c r="X18" i="1"/>
  <c r="X20" i="1"/>
  <c r="X27" i="1"/>
  <c r="X40" i="1"/>
  <c r="X56" i="1"/>
  <c r="X57" i="1"/>
  <c r="X31" i="1"/>
  <c r="E58" i="2"/>
  <c r="F58" i="2"/>
  <c r="D58" i="2"/>
  <c r="X15" i="2"/>
  <c r="Y28" i="2"/>
  <c r="X28" i="2"/>
  <c r="X30" i="2"/>
  <c r="Y30" i="2"/>
  <c r="Y21" i="2"/>
  <c r="Y18" i="2"/>
  <c r="Y38" i="2"/>
  <c r="Y42" i="2"/>
  <c r="X48" i="2"/>
  <c r="X51" i="1"/>
  <c r="L4" i="8" l="1"/>
  <c r="X6" i="1"/>
  <c r="X25" i="2"/>
  <c r="X17" i="2"/>
  <c r="X16" i="2"/>
  <c r="X35" i="2"/>
  <c r="X33" i="2"/>
  <c r="X57" i="2"/>
  <c r="X47" i="2"/>
  <c r="X46" i="2"/>
  <c r="X45" i="2"/>
  <c r="X22" i="2"/>
  <c r="X38" i="2"/>
  <c r="X55" i="1"/>
  <c r="X52" i="1"/>
  <c r="X50" i="1"/>
  <c r="X12" i="2"/>
  <c r="Y12" i="2"/>
  <c r="X12" i="1"/>
  <c r="Y11" i="2"/>
  <c r="X8" i="2"/>
  <c r="X7" i="2"/>
  <c r="X6" i="2"/>
  <c r="X10" i="2"/>
  <c r="Y10" i="2"/>
  <c r="Y8" i="2"/>
  <c r="Y9" i="2"/>
  <c r="X44" i="1"/>
  <c r="X23" i="1"/>
  <c r="Y54" i="1"/>
  <c r="Y53" i="1"/>
  <c r="X55" i="2"/>
  <c r="Y55" i="2"/>
  <c r="Y55" i="1"/>
  <c r="Y50" i="1"/>
  <c r="X54" i="2"/>
  <c r="Y54" i="2"/>
  <c r="X53" i="1"/>
  <c r="Y53" i="2"/>
  <c r="X53" i="2"/>
  <c r="X52" i="2"/>
  <c r="X51" i="2"/>
  <c r="X48" i="1"/>
  <c r="Y52" i="1"/>
  <c r="Y51" i="1"/>
  <c r="Y38" i="1"/>
  <c r="Y29" i="2"/>
  <c r="X30" i="1"/>
  <c r="X28" i="1"/>
  <c r="X34" i="1"/>
  <c r="X33" i="1"/>
  <c r="X37" i="1"/>
  <c r="X36" i="1"/>
  <c r="Y26" i="1"/>
  <c r="X29" i="1"/>
  <c r="Y52" i="2"/>
  <c r="Y51" i="2"/>
  <c r="X50" i="2"/>
  <c r="Y50" i="2"/>
  <c r="Y46" i="1"/>
  <c r="X41" i="1"/>
  <c r="X38" i="1"/>
  <c r="X35" i="1"/>
  <c r="X32" i="1"/>
  <c r="X25" i="1"/>
  <c r="X39" i="1"/>
  <c r="Y37" i="1"/>
  <c r="Y36" i="1"/>
  <c r="Y35" i="1"/>
  <c r="Y34" i="1"/>
  <c r="Y33" i="1"/>
  <c r="Y32" i="1"/>
  <c r="Y31" i="1"/>
  <c r="Y30" i="1"/>
  <c r="Y29" i="1"/>
  <c r="Y28" i="1"/>
  <c r="Y27" i="1"/>
  <c r="Y25" i="1"/>
  <c r="X24" i="1"/>
  <c r="Y24" i="1"/>
  <c r="Y39" i="1"/>
  <c r="X42" i="1"/>
  <c r="X46" i="1"/>
  <c r="Y42" i="1"/>
  <c r="Y41" i="1"/>
  <c r="Y40" i="1"/>
  <c r="Y23" i="1"/>
  <c r="X19" i="1"/>
  <c r="Y12" i="1"/>
  <c r="X9" i="1"/>
  <c r="Y8" i="1"/>
  <c r="Y6" i="1"/>
  <c r="X49" i="1"/>
  <c r="X47" i="1"/>
  <c r="X45" i="1"/>
  <c r="X43" i="1"/>
  <c r="V58" i="1"/>
  <c r="Y49" i="1"/>
  <c r="Y48" i="1"/>
  <c r="Y47" i="1"/>
  <c r="Y45" i="1"/>
  <c r="Y44" i="1"/>
  <c r="Y43" i="1"/>
  <c r="X22" i="1"/>
  <c r="Y9" i="1"/>
  <c r="Y20" i="1"/>
  <c r="Y19" i="1"/>
  <c r="Y18" i="1"/>
  <c r="Y17" i="1"/>
  <c r="Y16" i="1"/>
  <c r="Y14" i="1"/>
  <c r="X13" i="1"/>
  <c r="Y13" i="1"/>
  <c r="Y22" i="1"/>
  <c r="Y15" i="1"/>
  <c r="Y7" i="1"/>
  <c r="X10" i="1"/>
  <c r="W58" i="1"/>
  <c r="Y10" i="1"/>
  <c r="X21" i="1"/>
  <c r="X15" i="1"/>
  <c r="Y11" i="1"/>
  <c r="U58" i="1"/>
  <c r="T58" i="1"/>
  <c r="L56" i="8" s="1"/>
  <c r="X39" i="2"/>
  <c r="Y39" i="2"/>
  <c r="Y33" i="2"/>
  <c r="X40" i="2"/>
  <c r="Y37" i="2"/>
  <c r="Y36" i="2"/>
  <c r="X42" i="2"/>
  <c r="X41" i="2"/>
  <c r="Y41" i="2"/>
  <c r="Y40" i="2"/>
  <c r="X36" i="2"/>
  <c r="W58" i="2"/>
  <c r="T58" i="2"/>
  <c r="V58" i="2"/>
  <c r="U58" i="2"/>
  <c r="B13" i="1"/>
  <c r="C12" i="1"/>
  <c r="C11" i="2"/>
  <c r="B12" i="2"/>
  <c r="W56" i="8" l="1"/>
  <c r="Y58" i="1"/>
  <c r="X58" i="1"/>
  <c r="X58" i="2"/>
  <c r="Y58" i="2"/>
  <c r="B14" i="1"/>
  <c r="C13" i="1"/>
  <c r="B13" i="2"/>
  <c r="C12" i="2"/>
  <c r="B15" i="1" l="1"/>
  <c r="C14" i="1"/>
  <c r="C13" i="2"/>
  <c r="B14" i="2"/>
  <c r="B16" i="1" l="1"/>
  <c r="C15" i="1"/>
  <c r="B15" i="2"/>
  <c r="C14" i="2"/>
  <c r="B17" i="1" l="1"/>
  <c r="C16" i="1"/>
  <c r="C15" i="2"/>
  <c r="B16" i="2"/>
  <c r="B18" i="1" l="1"/>
  <c r="C17" i="1"/>
  <c r="B17" i="2"/>
  <c r="C16" i="2"/>
  <c r="B19" i="1" l="1"/>
  <c r="C18" i="1"/>
  <c r="C17" i="2"/>
  <c r="B18" i="2"/>
  <c r="B19" i="2" l="1"/>
  <c r="C18" i="2"/>
  <c r="B20" i="1"/>
  <c r="C19" i="1"/>
  <c r="B21" i="1" l="1"/>
  <c r="C20" i="1"/>
  <c r="C19" i="2"/>
  <c r="B20" i="2"/>
  <c r="B21" i="2" l="1"/>
  <c r="C20" i="2"/>
  <c r="B22" i="1"/>
  <c r="C21" i="1"/>
  <c r="B23" i="1" l="1"/>
  <c r="C22" i="1"/>
  <c r="C21" i="2"/>
  <c r="B22" i="2"/>
  <c r="B24" i="1" l="1"/>
  <c r="C23" i="1"/>
  <c r="B23" i="2"/>
  <c r="C22" i="2"/>
  <c r="B25" i="1" l="1"/>
  <c r="C24" i="1"/>
  <c r="C23" i="2"/>
  <c r="B24" i="2"/>
  <c r="B26" i="1" l="1"/>
  <c r="C25" i="1"/>
  <c r="B25" i="2"/>
  <c r="C24" i="2"/>
  <c r="B27" i="1" l="1"/>
  <c r="C26" i="1"/>
  <c r="C25" i="2"/>
  <c r="B26" i="2"/>
  <c r="B28" i="1" l="1"/>
  <c r="C27" i="1"/>
  <c r="B27" i="2"/>
  <c r="C26" i="2"/>
  <c r="B29" i="1" l="1"/>
  <c r="C28" i="1"/>
  <c r="C27" i="2"/>
  <c r="B28" i="2"/>
  <c r="B30" i="1" l="1"/>
  <c r="C29" i="1"/>
  <c r="B29" i="2"/>
  <c r="C28" i="2"/>
  <c r="B31" i="1" l="1"/>
  <c r="B32" i="1" s="1"/>
  <c r="B33" i="1" s="1"/>
  <c r="C30" i="1"/>
  <c r="C29" i="2"/>
  <c r="B30" i="2"/>
  <c r="C31" i="1" l="1"/>
  <c r="B31" i="2"/>
  <c r="C30" i="2"/>
  <c r="C32" i="1" l="1"/>
  <c r="C31" i="2"/>
  <c r="B32" i="2"/>
  <c r="B34" i="1" l="1"/>
  <c r="C33" i="1"/>
  <c r="B33" i="2"/>
  <c r="C32" i="2"/>
  <c r="C33" i="2" l="1"/>
  <c r="B34" i="2"/>
  <c r="B35" i="1"/>
  <c r="C34" i="1"/>
  <c r="B36" i="1" l="1"/>
  <c r="C35" i="1"/>
  <c r="B35" i="2"/>
  <c r="C34" i="2"/>
  <c r="C35" i="2" l="1"/>
  <c r="B36" i="2"/>
  <c r="B37" i="1"/>
  <c r="C36" i="1"/>
  <c r="B37" i="2" l="1"/>
  <c r="C36" i="2"/>
  <c r="B38" i="1"/>
  <c r="C37" i="1"/>
  <c r="B39" i="1" l="1"/>
  <c r="C38" i="1"/>
  <c r="C37" i="2"/>
  <c r="B38" i="2"/>
  <c r="B39" i="2" l="1"/>
  <c r="C38" i="2"/>
  <c r="B40" i="1"/>
  <c r="C39" i="1"/>
  <c r="B41" i="1" l="1"/>
  <c r="C40" i="1"/>
  <c r="C39" i="2"/>
  <c r="B40" i="2"/>
  <c r="B41" i="2" l="1"/>
  <c r="C40" i="2"/>
  <c r="B42" i="1"/>
  <c r="C41" i="1"/>
  <c r="B43" i="1" l="1"/>
  <c r="C42" i="1"/>
  <c r="C41" i="2"/>
  <c r="B42" i="2"/>
  <c r="B43" i="2" l="1"/>
  <c r="C42" i="2"/>
  <c r="B44" i="1"/>
  <c r="C43" i="1"/>
  <c r="B45" i="1" l="1"/>
  <c r="C44" i="1"/>
  <c r="C43" i="2"/>
  <c r="B44" i="2"/>
  <c r="B45" i="2" l="1"/>
  <c r="C44" i="2"/>
  <c r="B46" i="1"/>
  <c r="C45" i="1"/>
  <c r="B47" i="1" l="1"/>
  <c r="C46" i="1"/>
  <c r="C45" i="2"/>
  <c r="B46" i="2"/>
  <c r="B47" i="2" l="1"/>
  <c r="C46" i="2"/>
  <c r="B48" i="1"/>
  <c r="C47" i="1"/>
  <c r="B49" i="1" l="1"/>
  <c r="C48" i="1"/>
  <c r="C47" i="2"/>
  <c r="B48" i="2"/>
  <c r="B49" i="2" l="1"/>
  <c r="C48" i="2"/>
  <c r="B50" i="1"/>
  <c r="C49" i="1"/>
  <c r="B51" i="1" l="1"/>
  <c r="C50" i="1"/>
  <c r="C49" i="2"/>
  <c r="B50" i="2"/>
  <c r="B51" i="2" l="1"/>
  <c r="C50" i="2"/>
  <c r="B52" i="1"/>
  <c r="C51" i="1"/>
  <c r="B53" i="1" l="1"/>
  <c r="C52" i="1"/>
  <c r="C51" i="2"/>
  <c r="B52" i="2"/>
  <c r="B53" i="2" l="1"/>
  <c r="C52" i="2"/>
  <c r="B54" i="1"/>
  <c r="C53" i="1"/>
  <c r="B55" i="1" l="1"/>
  <c r="C54" i="1"/>
  <c r="C53" i="2"/>
  <c r="B54" i="2"/>
  <c r="B55" i="2" l="1"/>
  <c r="C54" i="2"/>
  <c r="B56" i="1"/>
  <c r="C55" i="1"/>
  <c r="B57" i="1" l="1"/>
  <c r="C57" i="1" s="1"/>
  <c r="C56" i="1"/>
  <c r="C55" i="2"/>
  <c r="B56" i="2"/>
  <c r="B57" i="2" l="1"/>
  <c r="C57" i="2" s="1"/>
  <c r="C56" i="2"/>
</calcChain>
</file>

<file path=xl/sharedStrings.xml><?xml version="1.0" encoding="utf-8"?>
<sst xmlns="http://schemas.openxmlformats.org/spreadsheetml/2006/main" count="313" uniqueCount="119">
  <si>
    <t xml:space="preserve">Enfants  de -  5 Ans </t>
  </si>
  <si>
    <r>
      <t xml:space="preserve">Femmes Enceintes  </t>
    </r>
    <r>
      <rPr>
        <b/>
        <i/>
        <sz val="9"/>
        <color indexed="8"/>
        <rFont val="Arial Narrow"/>
        <family val="2"/>
      </rPr>
      <t>MALADES</t>
    </r>
  </si>
  <si>
    <t>Nombre de Tests (TDR) réalisés</t>
  </si>
  <si>
    <t>TOTAL</t>
  </si>
  <si>
    <t>Semaines  Epidémiologique</t>
  </si>
  <si>
    <t>S°</t>
  </si>
  <si>
    <t>Début</t>
  </si>
  <si>
    <t>Fin</t>
  </si>
  <si>
    <t xml:space="preserve">Total 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</si>
  <si>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</si>
  <si>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</si>
  <si>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</si>
  <si>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</si>
  <si>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</si>
  <si>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</si>
  <si>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</si>
  <si>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</si>
  <si>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</si>
  <si>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</si>
  <si>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</si>
  <si>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</si>
  <si>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</si>
  <si>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</si>
  <si>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</si>
  <si>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</si>
  <si>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</si>
  <si>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</si>
  <si>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</si>
  <si>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</si>
  <si>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</si>
  <si>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</si>
  <si>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</si>
  <si>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</si>
  <si>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</si>
  <si>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</si>
  <si>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</si>
  <si>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</si>
  <si>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</si>
  <si>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</si>
  <si>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</si>
  <si>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</si>
  <si>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</si>
  <si>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</si>
  <si>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</si>
  <si>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</si>
  <si>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</si>
  <si>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</si>
  <si>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</si>
  <si>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</si>
  <si>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</si>
  <si>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</si>
  <si>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</si>
  <si>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</si>
  <si>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</si>
  <si>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</si>
  <si>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</si>
  <si>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</si>
  <si>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</si>
  <si>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</si>
  <si>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</si>
  <si>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</si>
  <si>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Taux de Réalisation des TDR (B) /  (A)</t>
  </si>
  <si>
    <r>
      <t xml:space="preserve">* Nombre de cas  </t>
    </r>
    <r>
      <rPr>
        <b/>
        <sz val="9"/>
        <color indexed="10"/>
        <rFont val="Arial Narrow"/>
        <family val="2"/>
      </rPr>
      <t>Suspect</t>
    </r>
    <r>
      <rPr>
        <b/>
        <sz val="9"/>
        <color indexed="8"/>
        <rFont val="Arial Narrow"/>
        <family val="2"/>
      </rPr>
      <t>. de paludisme</t>
    </r>
  </si>
  <si>
    <t>Nombre de cas de  paludisme confirmé</t>
  </si>
  <si>
    <r>
      <t xml:space="preserve">Nombre Total de cas vus                </t>
    </r>
    <r>
      <rPr>
        <b/>
        <sz val="9"/>
        <color indexed="10"/>
        <rFont val="Arial Narrow"/>
        <family val="2"/>
      </rPr>
      <t>(toutes affections confondues)</t>
    </r>
  </si>
  <si>
    <t>Nombre de Tests (TDR) réalisés                                 (B)</t>
  </si>
  <si>
    <r>
      <t xml:space="preserve">* Nombre de cas  </t>
    </r>
    <r>
      <rPr>
        <b/>
        <sz val="9"/>
        <color indexed="10"/>
        <rFont val="Arial Narrow"/>
        <family val="2"/>
      </rPr>
      <t>Suspect</t>
    </r>
    <r>
      <rPr>
        <b/>
        <sz val="9"/>
        <color indexed="8"/>
        <rFont val="Arial Narrow"/>
        <family val="2"/>
      </rPr>
      <t>. de paludisme             (A)</t>
    </r>
  </si>
  <si>
    <t>Nombre de cas de  paludisme confirmé            (P)</t>
  </si>
  <si>
    <t>Taux de Positivité des TDR (P) /  (B)</t>
  </si>
  <si>
    <t>Situation des Ruptures de stocks</t>
  </si>
  <si>
    <t>Nombre de jours de rupture de TDR dans la semaine</t>
  </si>
  <si>
    <t>Nombre de jours de rupture d'ACT dans la semaine</t>
  </si>
  <si>
    <t>Nombre de jours de rupture  ACT</t>
  </si>
  <si>
    <t>Préciser la tranche d'Age: T1, T2, T3 ou T4</t>
  </si>
  <si>
    <t>Patients Agés de 5 ans  à 10 Ans</t>
  </si>
  <si>
    <t>Patients Agés de Plus de 10 Ans (Excluant les FE)</t>
  </si>
  <si>
    <r>
      <t xml:space="preserve"> </t>
    </r>
    <r>
      <rPr>
        <b/>
        <u/>
        <sz val="10"/>
        <color indexed="8"/>
        <rFont val="Arial"/>
        <family val="2"/>
      </rPr>
      <t>FICHE RECAPITULATIVE DE LA SITUATION DES MALADES VUS EN CONSULTATION EXTERNE DANS LE POSTE DE Darou Khairy</t>
    </r>
  </si>
  <si>
    <r>
      <t xml:space="preserve"> </t>
    </r>
    <r>
      <rPr>
        <b/>
        <u/>
        <sz val="10"/>
        <color indexed="8"/>
        <rFont val="Arial"/>
        <family val="2"/>
      </rPr>
      <t>FICHE RECAPITULATIVE DE LA SITUATION DES MALADES VUS EN CONSULTATION EXTERNE DANS LE POSTE DE Kafountine</t>
    </r>
  </si>
  <si>
    <t>T4</t>
  </si>
  <si>
    <t>T3</t>
  </si>
  <si>
    <t>Trimestre</t>
  </si>
  <si>
    <t>Mois</t>
  </si>
  <si>
    <t>Total cas de paludisme 2009</t>
  </si>
  <si>
    <t>Total cas de paludisme 2010</t>
  </si>
  <si>
    <t>Total cas de paludisme 2011</t>
  </si>
  <si>
    <t>Total cas de paludisme 2012</t>
  </si>
  <si>
    <t>Total cas de paludisme 2013</t>
  </si>
  <si>
    <t>Total cas de paludisme 2014</t>
  </si>
  <si>
    <t>Total cas de paludisme 2015</t>
  </si>
  <si>
    <t>Total cas de paludisme 2016</t>
  </si>
  <si>
    <t>Seuil d'Alerte:
Moy+2Ecart type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</si>
  <si>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</si>
  <si>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</si>
  <si>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</si>
  <si>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</si>
  <si>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</si>
  <si>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</si>
  <si>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</si>
  <si>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</si>
  <si>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</si>
  <si>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</si>
  <si>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</si>
  <si>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</si>
  <si>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KAFOUNTINE</t>
  </si>
  <si>
    <t>DAROU KHAIRI</t>
  </si>
  <si>
    <t>Documentation des situations d'alerte enregistrées au niveau des sites</t>
  </si>
  <si>
    <t>A renseigner en cas d'atteinte ou de dépassement du seuil d'alerte</t>
  </si>
  <si>
    <t>Semaines</t>
  </si>
  <si>
    <t>Nombre Total de Cas</t>
  </si>
  <si>
    <t>Nombre de cas Hors zones de responsabilité</t>
  </si>
  <si>
    <r>
      <t xml:space="preserve">Nombre de Cas autochtones
(sans notion de voyage sur 15 derniers Jours)
</t>
    </r>
    <r>
      <rPr>
        <b/>
        <sz val="12"/>
        <color theme="1"/>
        <rFont val="Calibri"/>
        <family val="2"/>
        <scheme val="minor"/>
      </rPr>
      <t>"A"</t>
    </r>
  </si>
  <si>
    <t>Nombre de Cas avec notion de voyage sur 15 derniers Jours)</t>
  </si>
  <si>
    <r>
      <t xml:space="preserve">Facteurs de risques chez les cas autochtones </t>
    </r>
    <r>
      <rPr>
        <b/>
        <sz val="12"/>
        <color theme="1"/>
        <rFont val="Calibri"/>
        <family val="2"/>
        <scheme val="minor"/>
      </rPr>
      <t>"A"</t>
    </r>
  </si>
  <si>
    <t>N'utilise pas la MILDA</t>
  </si>
  <si>
    <t>Ne dispose pas de MILDA</t>
  </si>
  <si>
    <t>Un cas enregistré dans la même concession les 7 derniers Jours</t>
  </si>
  <si>
    <t>ANNEE: 2017</t>
  </si>
  <si>
    <t>Total cas de paludisme 2017</t>
  </si>
  <si>
    <t>KAFFOUNTINE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</si>
</sst>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sz val="9"/>
      <color indexed="10"/>
      <name val="Arial Narrow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b/>
      <sz val="9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color indexed="10"/>
      <name val="Arial Narrow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name val="Arial"/>
      <family val="2"/>
    </font>
    <font>
      <b/>
      <sz val="14"/>
      <color indexed="10"/>
      <name val="Calibri"/>
      <family val="2"/>
    </font>
    <font>
      <b/>
      <sz val="12"/>
      <color indexed="8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4"/>
      <color rgb="FFFF0000"/>
      <name val="Calibri"/>
      <family val="2"/>
      <scheme val="minor"/>
    </font>
    <font>
      <sz val="12"/>
      <color theme="0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44">
    <xf numFmtId="0" fontId="0" fillId="0" borderId="0" xfId="0"/>
    <xf numFmtId="0" fontId="1" fillId="0" borderId="0" xfId="0" applyFont="1"/>
    <xf numFmtId="17" fontId="6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/>
    </xf>
    <xf numFmtId="9" fontId="2" fillId="4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7" fillId="5" borderId="0" xfId="0" applyFont="1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14" fontId="12" fillId="0" borderId="2" xfId="1" applyNumberFormat="1" applyBorder="1" applyAlignment="1">
      <alignment horizontal="right"/>
    </xf>
    <xf numFmtId="9" fontId="10" fillId="3" borderId="2" xfId="0" applyNumberFormat="1" applyFont="1" applyFill="1" applyBorder="1" applyAlignment="1">
      <alignment horizontal="center"/>
    </xf>
    <xf numFmtId="17" fontId="13" fillId="0" borderId="0" xfId="0" applyNumberFormat="1" applyFont="1"/>
    <xf numFmtId="0" fontId="0" fillId="15" borderId="0" xfId="0" applyFill="1"/>
    <xf numFmtId="0" fontId="14" fillId="0" borderId="3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shrinkToFit="1"/>
    </xf>
    <xf numFmtId="0" fontId="14" fillId="0" borderId="3" xfId="0" applyFont="1" applyBorder="1" applyAlignment="1">
      <alignment horizontal="center" shrinkToFit="1"/>
    </xf>
    <xf numFmtId="0" fontId="14" fillId="3" borderId="3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 applyProtection="1">
      <alignment wrapText="1"/>
    </xf>
    <xf numFmtId="0" fontId="0" fillId="0" borderId="0" xfId="0" applyProtection="1"/>
    <xf numFmtId="0" fontId="2" fillId="2" borderId="3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/>
    </xf>
    <xf numFmtId="0" fontId="0" fillId="0" borderId="9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20" fillId="0" borderId="9" xfId="0" applyFont="1" applyFill="1" applyBorder="1" applyAlignment="1" applyProtection="1"/>
    <xf numFmtId="0" fontId="0" fillId="30" borderId="0" xfId="0" applyFill="1" applyProtection="1"/>
    <xf numFmtId="0" fontId="20" fillId="26" borderId="7" xfId="0" applyFont="1" applyFill="1" applyBorder="1" applyAlignment="1" applyProtection="1"/>
    <xf numFmtId="0" fontId="20" fillId="26" borderId="8" xfId="0" applyFont="1" applyFill="1" applyBorder="1" applyAlignment="1" applyProtection="1"/>
    <xf numFmtId="0" fontId="20" fillId="26" borderId="9" xfId="0" applyFont="1" applyFill="1" applyBorder="1" applyAlignment="1" applyProtection="1"/>
    <xf numFmtId="0" fontId="4" fillId="10" borderId="4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15" fillId="17" borderId="2" xfId="0" applyFont="1" applyFill="1" applyBorder="1" applyAlignment="1">
      <alignment horizontal="center" vertical="center" wrapText="1"/>
    </xf>
    <xf numFmtId="0" fontId="19" fillId="25" borderId="2" xfId="0" applyFont="1" applyFill="1" applyBorder="1" applyAlignment="1">
      <alignment horizontal="center" vertical="center"/>
    </xf>
    <xf numFmtId="0" fontId="0" fillId="26" borderId="2" xfId="0" applyFill="1" applyBorder="1" applyAlignment="1">
      <alignment horizontal="center" vertical="center"/>
    </xf>
    <xf numFmtId="0" fontId="0" fillId="29" borderId="2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27" borderId="2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1" fontId="0" fillId="24" borderId="2" xfId="0" applyNumberFormat="1" applyFill="1" applyBorder="1" applyAlignment="1">
      <alignment horizontal="center" vertical="center"/>
    </xf>
    <xf numFmtId="0" fontId="0" fillId="30" borderId="0" xfId="0" applyFill="1"/>
    <xf numFmtId="0" fontId="21" fillId="25" borderId="2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9" borderId="2" xfId="0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" fillId="16" borderId="4" xfId="0" applyFont="1" applyFill="1" applyBorder="1" applyAlignment="1">
      <alignment horizontal="center" wrapText="1"/>
    </xf>
    <xf numFmtId="0" fontId="2" fillId="16" borderId="5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center" wrapText="1"/>
    </xf>
    <xf numFmtId="0" fontId="2" fillId="14" borderId="5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wrapText="1"/>
    </xf>
    <xf numFmtId="0" fontId="4" fillId="10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9" fillId="12" borderId="4" xfId="0" applyFont="1" applyFill="1" applyBorder="1" applyAlignment="1">
      <alignment horizontal="center" wrapText="1"/>
    </xf>
    <xf numFmtId="0" fontId="9" fillId="12" borderId="5" xfId="0" applyFont="1" applyFill="1" applyBorder="1" applyAlignment="1">
      <alignment horizontal="center" wrapText="1"/>
    </xf>
    <xf numFmtId="0" fontId="9" fillId="12" borderId="6" xfId="0" applyFont="1" applyFill="1" applyBorder="1" applyAlignment="1">
      <alignment horizontal="center" wrapText="1"/>
    </xf>
    <xf numFmtId="0" fontId="9" fillId="10" borderId="4" xfId="0" applyFont="1" applyFill="1" applyBorder="1" applyAlignment="1">
      <alignment horizontal="center" wrapText="1"/>
    </xf>
    <xf numFmtId="0" fontId="9" fillId="10" borderId="5" xfId="0" applyFont="1" applyFill="1" applyBorder="1" applyAlignment="1">
      <alignment horizontal="center" wrapText="1"/>
    </xf>
    <xf numFmtId="0" fontId="9" fillId="10" borderId="6" xfId="0" applyFont="1" applyFill="1" applyBorder="1" applyAlignment="1">
      <alignment horizontal="center" wrapText="1"/>
    </xf>
    <xf numFmtId="0" fontId="0" fillId="15" borderId="13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19" borderId="0" xfId="0" applyFont="1" applyFill="1" applyAlignment="1">
      <alignment horizontal="center" vertical="center"/>
    </xf>
    <xf numFmtId="0" fontId="20" fillId="32" borderId="11" xfId="0" applyFont="1" applyFill="1" applyBorder="1" applyAlignment="1">
      <alignment horizontal="center" vertical="center" wrapText="1"/>
    </xf>
    <xf numFmtId="0" fontId="20" fillId="32" borderId="16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37" borderId="9" xfId="0" applyFont="1" applyFill="1" applyBorder="1" applyAlignment="1">
      <alignment horizontal="center" vertical="center" wrapText="1"/>
    </xf>
    <xf numFmtId="0" fontId="17" fillId="37" borderId="8" xfId="0" applyFont="1" applyFill="1" applyBorder="1" applyAlignment="1">
      <alignment horizontal="center" vertical="center" wrapText="1"/>
    </xf>
    <xf numFmtId="0" fontId="18" fillId="24" borderId="9" xfId="0" applyFont="1" applyFill="1" applyBorder="1" applyAlignment="1">
      <alignment horizontal="center" vertical="center" wrapText="1"/>
    </xf>
    <xf numFmtId="0" fontId="18" fillId="24" borderId="8" xfId="0" applyFont="1" applyFill="1" applyBorder="1" applyAlignment="1">
      <alignment horizontal="center" vertical="center" wrapText="1"/>
    </xf>
    <xf numFmtId="0" fontId="16" fillId="18" borderId="9" xfId="0" applyFont="1" applyFill="1" applyBorder="1" applyAlignment="1">
      <alignment horizontal="center" vertical="center" wrapText="1"/>
    </xf>
    <xf numFmtId="0" fontId="16" fillId="18" borderId="8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6" fillId="15" borderId="8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3" borderId="9" xfId="0" applyFont="1" applyFill="1" applyBorder="1" applyAlignment="1">
      <alignment horizontal="center" vertical="center" wrapText="1"/>
    </xf>
    <xf numFmtId="0" fontId="17" fillId="2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 2" xfId="2"/>
  </cellStyles>
  <dxfs count="6">
    <dxf>
      <fill>
        <patternFill>
          <bgColor indexed="8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alcChain" Target="calcChain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HEBDOMADAIRES DES CAS CLINIQUES ET CONFIRMES</a:t>
            </a:r>
          </a:p>
        </c:rich>
      </c:tx>
      <c:layout>
        <c:manualLayout>
          <c:xMode val="edge"/>
          <c:yMode val="edge"/>
          <c:x val="0.13613874379563939"/>
          <c:y val="3.38541666666666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Kafountine!#REF!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FA-4F60-B9B2-B7F2EE001D7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Kafountine!#REF!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FA-4F60-B9B2-B7F2EE00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29488"/>
        <c:axId val="289656024"/>
      </c:lineChart>
      <c:catAx>
        <c:axId val="29032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1831709155167501"/>
              <c:y val="0.88541885389326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60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8965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9801980198019813E-2"/>
              <c:y val="0.35937582020997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032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02-430B-A826-D3D0866ED78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C02-430B-A826-D3D0866E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15744"/>
        <c:axId val="291116136"/>
      </c:lineChart>
      <c:catAx>
        <c:axId val="29111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6136"/>
        <c:crosses val="autoZero"/>
        <c:auto val="1"/>
        <c:lblAlgn val="ctr"/>
        <c:lblOffset val="100"/>
        <c:tickLblSkip val="45"/>
        <c:tickMarkSkip val="1"/>
        <c:noMultiLvlLbl val="0"/>
      </c:catAx>
      <c:valAx>
        <c:axId val="29111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5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layout>
        <c:manualLayout>
          <c:xMode val="edge"/>
          <c:yMode val="edge"/>
          <c:x val="0.10335689045936391"/>
          <c:y val="2.959830866807612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5D-476E-BB86-33A191635B2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5D-476E-BB86-33A191635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54848"/>
        <c:axId val="289651712"/>
      </c:lineChart>
      <c:catAx>
        <c:axId val="28965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2226166958812128"/>
              <c:y val="0.8879492600422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17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8965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413427561837456E-2"/>
              <c:y val="0.3382663847780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HEBDOMADAIRES DES CAS CLINIQUES ET CONFIRMES</a:t>
            </a:r>
          </a:p>
        </c:rich>
      </c:tx>
      <c:layout>
        <c:manualLayout>
          <c:xMode val="edge"/>
          <c:yMode val="edge"/>
          <c:x val="0.13613874379563939"/>
          <c:y val="3.38541666666666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Kafountine!#REF!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09-43C9-B866-2DDC507D846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Kafountine!#REF!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Kafountine!#REF!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09-43C9-B866-2DDC507D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53296"/>
        <c:axId val="292756432"/>
      </c:lineChart>
      <c:catAx>
        <c:axId val="29275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1831709155167501"/>
              <c:y val="0.88541885389326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64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9275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9801980198019813E-2"/>
              <c:y val="0.35937582020997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notification hebdomadaire des cas confirmés et des cas cliniques de janvier à aout 2008</a:t>
            </a:r>
          </a:p>
        </c:rich>
      </c:tx>
      <c:layout>
        <c:manualLayout>
          <c:xMode val="edge"/>
          <c:yMode val="edge"/>
          <c:x val="0.13822916843817848"/>
          <c:y val="3.80228136882129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4</c:v>
              </c:pt>
              <c:pt idx="7">
                <c:v>0</c:v>
              </c:pt>
              <c:pt idx="8">
                <c:v>6</c:v>
              </c:pt>
              <c:pt idx="9">
                <c:v>10</c:v>
              </c:pt>
              <c:pt idx="10">
                <c:v>3</c:v>
              </c:pt>
              <c:pt idx="11">
                <c:v>8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2</c:v>
              </c:pt>
              <c:pt idx="17">
                <c:v>2</c:v>
              </c:pt>
              <c:pt idx="18">
                <c:v>1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3</c:v>
              </c:pt>
              <c:pt idx="23">
                <c:v>0</c:v>
              </c:pt>
              <c:pt idx="24">
                <c:v>1</c:v>
              </c:pt>
              <c:pt idx="25">
                <c:v>3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5</c:v>
              </c:pt>
              <c:pt idx="30">
                <c:v>4</c:v>
              </c:pt>
              <c:pt idx="31">
                <c:v>2</c:v>
              </c:pt>
              <c:pt idx="32">
                <c:v>2</c:v>
              </c:pt>
              <c:pt idx="33">
                <c:v>1</c:v>
              </c:pt>
              <c:pt idx="34">
                <c:v>6</c:v>
              </c:pt>
              <c:pt idx="35">
                <c:v>2</c:v>
              </c:pt>
              <c:pt idx="36">
                <c:v>1</c:v>
              </c:pt>
              <c:pt idx="37">
                <c:v>0</c:v>
              </c:pt>
              <c:pt idx="38">
                <c:v>1</c:v>
              </c:pt>
              <c:pt idx="39">
                <c:v>2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21-48E7-AC56-4F6F35B6968D}"/>
            </c:ext>
          </c:extLst>
        </c:ser>
        <c:ser>
          <c:idx val="1"/>
          <c:order val="1"/>
          <c:tx>
            <c:v>cas clinique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3</c:v>
              </c:pt>
              <c:pt idx="1">
                <c:v>5</c:v>
              </c:pt>
              <c:pt idx="2">
                <c:v>9</c:v>
              </c:pt>
              <c:pt idx="3">
                <c:v>9</c:v>
              </c:pt>
              <c:pt idx="4">
                <c:v>12</c:v>
              </c:pt>
              <c:pt idx="5">
                <c:v>3</c:v>
              </c:pt>
              <c:pt idx="6">
                <c:v>6</c:v>
              </c:pt>
              <c:pt idx="7">
                <c:v>0</c:v>
              </c:pt>
              <c:pt idx="8">
                <c:v>8</c:v>
              </c:pt>
              <c:pt idx="9">
                <c:v>13</c:v>
              </c:pt>
              <c:pt idx="10">
                <c:v>4</c:v>
              </c:pt>
              <c:pt idx="11">
                <c:v>10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5</c:v>
              </c:pt>
              <c:pt idx="17">
                <c:v>2</c:v>
              </c:pt>
              <c:pt idx="18">
                <c:v>6</c:v>
              </c:pt>
              <c:pt idx="19">
                <c:v>5</c:v>
              </c:pt>
              <c:pt idx="20">
                <c:v>12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4</c:v>
              </c:pt>
              <c:pt idx="25">
                <c:v>9</c:v>
              </c:pt>
              <c:pt idx="26">
                <c:v>7</c:v>
              </c:pt>
              <c:pt idx="27">
                <c:v>10</c:v>
              </c:pt>
              <c:pt idx="28">
                <c:v>14</c:v>
              </c:pt>
              <c:pt idx="29">
                <c:v>19</c:v>
              </c:pt>
              <c:pt idx="30">
                <c:v>13</c:v>
              </c:pt>
              <c:pt idx="31">
                <c:v>9</c:v>
              </c:pt>
              <c:pt idx="32">
                <c:v>13</c:v>
              </c:pt>
              <c:pt idx="33">
                <c:v>8</c:v>
              </c:pt>
              <c:pt idx="34">
                <c:v>10</c:v>
              </c:pt>
              <c:pt idx="35">
                <c:v>9</c:v>
              </c:pt>
              <c:pt idx="36">
                <c:v>3</c:v>
              </c:pt>
              <c:pt idx="37">
                <c:v>1</c:v>
              </c:pt>
              <c:pt idx="38">
                <c:v>5</c:v>
              </c:pt>
              <c:pt idx="39">
                <c:v>6</c:v>
              </c:pt>
              <c:pt idx="40">
                <c:v>6</c:v>
              </c:pt>
              <c:pt idx="41">
                <c:v>2</c:v>
              </c:pt>
              <c:pt idx="42">
                <c:v>5</c:v>
              </c:pt>
              <c:pt idx="4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21-48E7-AC56-4F6F35B69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54472"/>
        <c:axId val="292759960"/>
      </c:lineChart>
      <c:catAx>
        <c:axId val="292754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semaines</a:t>
                </a:r>
              </a:p>
            </c:rich>
          </c:tx>
          <c:layout>
            <c:manualLayout>
              <c:xMode val="edge"/>
              <c:yMode val="edge"/>
              <c:x val="0.34773263493251244"/>
              <c:y val="0.8555133079847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9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2759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422053231939163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4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synthèse mensuelle des cas confirmés et des cas cliniques de janvier à aout 2008</a:t>
            </a:r>
          </a:p>
        </c:rich>
      </c:tx>
      <c:layout>
        <c:manualLayout>
          <c:xMode val="edge"/>
          <c:yMode val="edge"/>
          <c:x val="0.1209505507275953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0</c:v>
              </c:pt>
              <c:pt idx="1">
                <c:v>7</c:v>
              </c:pt>
              <c:pt idx="2">
                <c:v>27</c:v>
              </c:pt>
              <c:pt idx="3">
                <c:v>0</c:v>
              </c:pt>
              <c:pt idx="4">
                <c:v>5</c:v>
              </c:pt>
              <c:pt idx="5">
                <c:v>4</c:v>
              </c:pt>
              <c:pt idx="6">
                <c:v>11</c:v>
              </c:pt>
              <c:pt idx="7">
                <c:v>16</c:v>
              </c:pt>
              <c:pt idx="8">
                <c:v>11</c:v>
              </c:pt>
              <c:pt idx="9">
                <c:v>4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9C-4F76-865B-3D32A0E0C6DC}"/>
            </c:ext>
          </c:extLst>
        </c:ser>
        <c:ser>
          <c:idx val="1"/>
          <c:order val="1"/>
          <c:tx>
            <c:v>cas cliniques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26</c:v>
              </c:pt>
              <c:pt idx="1">
                <c:v>21</c:v>
              </c:pt>
              <c:pt idx="2">
                <c:v>35</c:v>
              </c:pt>
              <c:pt idx="3">
                <c:v>2</c:v>
              </c:pt>
              <c:pt idx="4">
                <c:v>18</c:v>
              </c:pt>
              <c:pt idx="5">
                <c:v>30</c:v>
              </c:pt>
              <c:pt idx="6">
                <c:v>30</c:v>
              </c:pt>
              <c:pt idx="7">
                <c:v>55</c:v>
              </c:pt>
              <c:pt idx="8">
                <c:v>40</c:v>
              </c:pt>
              <c:pt idx="9">
                <c:v>15</c:v>
              </c:pt>
              <c:pt idx="10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9C-4F76-865B-3D32A0E0C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58392"/>
        <c:axId val="292754080"/>
      </c:lineChart>
      <c:catAx>
        <c:axId val="292758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mois </a:t>
                </a:r>
              </a:p>
            </c:rich>
          </c:tx>
          <c:layout>
            <c:manualLayout>
              <c:xMode val="edge"/>
              <c:yMode val="edge"/>
              <c:x val="0.45788382283748036"/>
              <c:y val="0.86666961366671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4080"/>
        <c:crosses val="autoZero"/>
        <c:auto val="1"/>
        <c:lblAlgn val="ctr"/>
        <c:lblOffset val="100"/>
        <c:tickMarkSkip val="1"/>
        <c:noMultiLvlLbl val="0"/>
      </c:catAx>
      <c:valAx>
        <c:axId val="29275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33684321038817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8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47-4A1E-9B41-06EF2C04134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F47-4A1E-9B41-06EF2C041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60352"/>
        <c:axId val="292757608"/>
      </c:lineChart>
      <c:catAx>
        <c:axId val="29276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7608"/>
        <c:crosses val="autoZero"/>
        <c:auto val="1"/>
        <c:lblAlgn val="ctr"/>
        <c:lblOffset val="100"/>
        <c:tickLblSkip val="45"/>
        <c:tickMarkSkip val="1"/>
        <c:noMultiLvlLbl val="0"/>
      </c:catAx>
      <c:valAx>
        <c:axId val="29275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6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layout>
        <c:manualLayout>
          <c:xMode val="edge"/>
          <c:yMode val="edge"/>
          <c:x val="0.10335689045936391"/>
          <c:y val="2.959830866807612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64-493E-B578-E8E16FE2772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64-493E-B578-E8E16FE27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58784"/>
        <c:axId val="292756824"/>
      </c:lineChart>
      <c:catAx>
        <c:axId val="29275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2226166958812128"/>
              <c:y val="0.8879492600422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68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9275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413427561837456E-2"/>
              <c:y val="0.3382663847780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8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Cas dans Darou Khairy en 2017</a:t>
            </a:r>
          </a:p>
        </c:rich>
      </c:tx>
      <c:layout>
        <c:manualLayout>
          <c:xMode val="edge"/>
          <c:yMode val="edge"/>
          <c:x val="0.31041666279589708"/>
          <c:y val="2.0201959495325775E-2"/>
        </c:manualLayout>
      </c:layout>
      <c:overlay val="0"/>
      <c:spPr>
        <a:solidFill>
          <a:srgbClr val="FFFF0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08333333333366E-2"/>
          <c:y val="0.13140876952050171"/>
          <c:w val="0.9229166666666665"/>
          <c:h val="0.75307402084972663"/>
        </c:manualLayout>
      </c:layout>
      <c:lineChart>
        <c:grouping val="standard"/>
        <c:varyColors val="0"/>
        <c:ser>
          <c:idx val="0"/>
          <c:order val="0"/>
          <c:tx>
            <c:v>CAS SUSPECTS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'Darou Khairy'!$U$6:$U$57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D-4ABF-A078-2BC197ECC9EE}"/>
            </c:ext>
          </c:extLst>
        </c:ser>
        <c:ser>
          <c:idx val="1"/>
          <c:order val="1"/>
          <c:tx>
            <c:v>CAS CONFIRMES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'Darou Khairy'!$W$6:$W$57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D-4ABF-A078-2BC197ECC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55648"/>
        <c:axId val="292759176"/>
      </c:lineChart>
      <c:catAx>
        <c:axId val="29275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</a:t>
                </a:r>
              </a:p>
            </c:rich>
          </c:tx>
          <c:layout>
            <c:manualLayout>
              <c:xMode val="edge"/>
              <c:yMode val="edge"/>
              <c:x val="0.46874998975384441"/>
              <c:y val="0.94276093799963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2759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759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1458317053330174E-2"/>
              <c:y val="0.42255889012250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5648"/>
        <c:crosses val="autoZero"/>
        <c:crossBetween val="between"/>
        <c:minorUnit val="1"/>
      </c:valAx>
      <c:spPr>
        <a:solidFill>
          <a:srgbClr val="FFFF99"/>
        </a:soli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6102909875467"/>
          <c:y val="0.13698577745229354"/>
          <c:w val="0.38983764952420147"/>
          <c:h val="6.2427005063343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Indicateurs à Darou Khairy en 2017</a:t>
            </a:r>
          </a:p>
        </c:rich>
      </c:tx>
      <c:layout>
        <c:manualLayout>
          <c:xMode val="edge"/>
          <c:yMode val="edge"/>
          <c:x val="0.29687496754744197"/>
          <c:y val="2.0202038062625775E-2"/>
        </c:manualLayout>
      </c:layout>
      <c:overlay val="0"/>
      <c:spPr>
        <a:solidFill>
          <a:srgbClr val="FFFF99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E-2"/>
          <c:y val="0.20517241379310339"/>
          <c:w val="0.8802083333333337"/>
          <c:h val="0.67758620689655169"/>
        </c:manualLayout>
      </c:layout>
      <c:barChart>
        <c:barDir val="col"/>
        <c:grouping val="clustered"/>
        <c:varyColors val="0"/>
        <c:ser>
          <c:idx val="1"/>
          <c:order val="0"/>
          <c:tx>
            <c:v>Suspects Non Testés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'Darou Khairy'!$U$6:$U$57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4-429D-962E-6672A78FE861}"/>
            </c:ext>
          </c:extLst>
        </c:ser>
        <c:ser>
          <c:idx val="0"/>
          <c:order val="1"/>
          <c:tx>
            <c:v>Négatifs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'Darou Khairy'!$V$6:$V$57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4-429D-962E-6672A78FE861}"/>
            </c:ext>
          </c:extLst>
        </c:ser>
        <c:ser>
          <c:idx val="2"/>
          <c:order val="2"/>
          <c:tx>
            <c:v>Positifs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'Darou Khairy'!$W$6:$W$57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4-429D-962E-6672A78F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92752904"/>
        <c:axId val="332225600"/>
      </c:barChart>
      <c:lineChart>
        <c:grouping val="standard"/>
        <c:varyColors val="0"/>
        <c:ser>
          <c:idx val="3"/>
          <c:order val="3"/>
          <c:tx>
            <c:v>Taux de Positivité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'Darou Khairy'!$X$6:$X$57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A4-429D-962E-6672A78F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19328"/>
        <c:axId val="332222072"/>
      </c:lineChart>
      <c:catAx>
        <c:axId val="292752904"/>
        <c:scaling>
          <c:orientation val="minMax"/>
        </c:scaling>
        <c:delete val="0"/>
        <c:axPos val="b"/>
        <c:minorGridlines>
          <c:spPr>
            <a:ln w="25400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Epidémio 2017</a:t>
                </a:r>
              </a:p>
            </c:rich>
          </c:tx>
          <c:layout>
            <c:manualLayout>
              <c:xMode val="edge"/>
              <c:yMode val="edge"/>
              <c:x val="0.42083341121947432"/>
              <c:y val="0.941077388984008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2225600"/>
        <c:crosses val="autoZero"/>
        <c:auto val="0"/>
        <c:lblAlgn val="ctr"/>
        <c:lblOffset val="100"/>
        <c:tickLblSkip val="1"/>
        <c:tickMarkSkip val="26"/>
        <c:noMultiLvlLbl val="0"/>
      </c:catAx>
      <c:valAx>
        <c:axId val="332225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CAS en 2017</a:t>
                </a:r>
              </a:p>
            </c:rich>
          </c:tx>
          <c:layout>
            <c:manualLayout>
              <c:xMode val="edge"/>
              <c:yMode val="edge"/>
              <c:x val="0"/>
              <c:y val="0.1447812727821513"/>
            </c:manualLayout>
          </c:layout>
          <c:overlay val="0"/>
          <c:spPr>
            <a:solidFill>
              <a:srgbClr val="FFFF00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752904"/>
        <c:crosses val="autoZero"/>
        <c:crossBetween val="between"/>
        <c:minorUnit val="1"/>
      </c:valAx>
      <c:catAx>
        <c:axId val="33221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332222072"/>
        <c:crosses val="autoZero"/>
        <c:auto val="0"/>
        <c:lblAlgn val="ctr"/>
        <c:lblOffset val="100"/>
        <c:noMultiLvlLbl val="0"/>
      </c:catAx>
      <c:valAx>
        <c:axId val="332222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19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33334699756864"/>
          <c:y val="9.1379335648378579E-2"/>
          <c:w val="0.58645837125158606"/>
          <c:h val="5.68966075138949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FFFF"/>
    </a:solidFill>
    <a:ln w="3175">
      <a:solidFill>
        <a:srgbClr val="00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notification hebdomadaire des cas confirmés et des cas cliniques de janvier à aout 2008</a:t>
            </a:r>
          </a:p>
        </c:rich>
      </c:tx>
      <c:layout>
        <c:manualLayout>
          <c:xMode val="edge"/>
          <c:yMode val="edge"/>
          <c:x val="0.13822916843817848"/>
          <c:y val="3.802281368821299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ptCount val="0"/>
            </c:numLit>
          </c:val>
          <c:smooth val="0"/>
          <c:extLst>
            <c:ext xmlns:c16="http://schemas.microsoft.com/office/drawing/2014/chart" uri="{C3380CC4-5D6E-409C-BE32-E72D297353CC}">
              <c16:uniqueId val="{00000000-BD43-411B-895D-E4D9CCDFD37F}"/>
            </c:ext>
          </c:extLst>
        </c:ser>
        <c:ser>
          <c:idx val="1"/>
          <c:order val="1"/>
          <c:tx>
            <c:v>cas clinique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ptCount val="0"/>
            </c:numLit>
          </c:val>
          <c:smooth val="0"/>
          <c:extLst>
            <c:ext xmlns:c16="http://schemas.microsoft.com/office/drawing/2014/chart" uri="{C3380CC4-5D6E-409C-BE32-E72D297353CC}">
              <c16:uniqueId val="{00000001-BD43-411B-895D-E4D9CCDFD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25992"/>
        <c:axId val="332223640"/>
      </c:lineChart>
      <c:catAx>
        <c:axId val="332225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34773263493251244"/>
              <c:y val="0.8555133079847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3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222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843E-2"/>
              <c:y val="0.42205323193916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5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44" footer="0.4921259845000034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notification hebdomadaire des cas confirmés et des cas cliniques de janvier à aout 2008</a:t>
            </a:r>
          </a:p>
        </c:rich>
      </c:tx>
      <c:layout>
        <c:manualLayout>
          <c:xMode val="edge"/>
          <c:yMode val="edge"/>
          <c:x val="0.13822916843817848"/>
          <c:y val="3.80228136882129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4</c:v>
              </c:pt>
              <c:pt idx="7">
                <c:v>0</c:v>
              </c:pt>
              <c:pt idx="8">
                <c:v>6</c:v>
              </c:pt>
              <c:pt idx="9">
                <c:v>10</c:v>
              </c:pt>
              <c:pt idx="10">
                <c:v>3</c:v>
              </c:pt>
              <c:pt idx="11">
                <c:v>8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2</c:v>
              </c:pt>
              <c:pt idx="17">
                <c:v>2</c:v>
              </c:pt>
              <c:pt idx="18">
                <c:v>1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3</c:v>
              </c:pt>
              <c:pt idx="23">
                <c:v>0</c:v>
              </c:pt>
              <c:pt idx="24">
                <c:v>1</c:v>
              </c:pt>
              <c:pt idx="25">
                <c:v>3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5</c:v>
              </c:pt>
              <c:pt idx="30">
                <c:v>4</c:v>
              </c:pt>
              <c:pt idx="31">
                <c:v>2</c:v>
              </c:pt>
              <c:pt idx="32">
                <c:v>2</c:v>
              </c:pt>
              <c:pt idx="33">
                <c:v>1</c:v>
              </c:pt>
              <c:pt idx="34">
                <c:v>6</c:v>
              </c:pt>
              <c:pt idx="35">
                <c:v>2</c:v>
              </c:pt>
              <c:pt idx="36">
                <c:v>1</c:v>
              </c:pt>
              <c:pt idx="37">
                <c:v>0</c:v>
              </c:pt>
              <c:pt idx="38">
                <c:v>1</c:v>
              </c:pt>
              <c:pt idx="39">
                <c:v>2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FE-41FC-A688-D334FFF317DB}"/>
            </c:ext>
          </c:extLst>
        </c:ser>
        <c:ser>
          <c:idx val="1"/>
          <c:order val="1"/>
          <c:tx>
            <c:v>cas clinique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3</c:v>
              </c:pt>
              <c:pt idx="1">
                <c:v>5</c:v>
              </c:pt>
              <c:pt idx="2">
                <c:v>9</c:v>
              </c:pt>
              <c:pt idx="3">
                <c:v>9</c:v>
              </c:pt>
              <c:pt idx="4">
                <c:v>12</c:v>
              </c:pt>
              <c:pt idx="5">
                <c:v>3</c:v>
              </c:pt>
              <c:pt idx="6">
                <c:v>6</c:v>
              </c:pt>
              <c:pt idx="7">
                <c:v>0</c:v>
              </c:pt>
              <c:pt idx="8">
                <c:v>8</c:v>
              </c:pt>
              <c:pt idx="9">
                <c:v>13</c:v>
              </c:pt>
              <c:pt idx="10">
                <c:v>4</c:v>
              </c:pt>
              <c:pt idx="11">
                <c:v>10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5</c:v>
              </c:pt>
              <c:pt idx="17">
                <c:v>2</c:v>
              </c:pt>
              <c:pt idx="18">
                <c:v>6</c:v>
              </c:pt>
              <c:pt idx="19">
                <c:v>5</c:v>
              </c:pt>
              <c:pt idx="20">
                <c:v>12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4</c:v>
              </c:pt>
              <c:pt idx="25">
                <c:v>9</c:v>
              </c:pt>
              <c:pt idx="26">
                <c:v>7</c:v>
              </c:pt>
              <c:pt idx="27">
                <c:v>10</c:v>
              </c:pt>
              <c:pt idx="28">
                <c:v>14</c:v>
              </c:pt>
              <c:pt idx="29">
                <c:v>19</c:v>
              </c:pt>
              <c:pt idx="30">
                <c:v>13</c:v>
              </c:pt>
              <c:pt idx="31">
                <c:v>9</c:v>
              </c:pt>
              <c:pt idx="32">
                <c:v>13</c:v>
              </c:pt>
              <c:pt idx="33">
                <c:v>8</c:v>
              </c:pt>
              <c:pt idx="34">
                <c:v>10</c:v>
              </c:pt>
              <c:pt idx="35">
                <c:v>9</c:v>
              </c:pt>
              <c:pt idx="36">
                <c:v>3</c:v>
              </c:pt>
              <c:pt idx="37">
                <c:v>1</c:v>
              </c:pt>
              <c:pt idx="38">
                <c:v>5</c:v>
              </c:pt>
              <c:pt idx="39">
                <c:v>6</c:v>
              </c:pt>
              <c:pt idx="40">
                <c:v>6</c:v>
              </c:pt>
              <c:pt idx="41">
                <c:v>2</c:v>
              </c:pt>
              <c:pt idx="42">
                <c:v>5</c:v>
              </c:pt>
              <c:pt idx="4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FE-41FC-A688-D334FFF3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57592"/>
        <c:axId val="289652104"/>
      </c:lineChart>
      <c:catAx>
        <c:axId val="28965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semaines</a:t>
                </a:r>
              </a:p>
            </c:rich>
          </c:tx>
          <c:layout>
            <c:manualLayout>
              <c:xMode val="edge"/>
              <c:yMode val="edge"/>
              <c:x val="0.34773263493251244"/>
              <c:y val="0.8555133079847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2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89652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422053231939163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7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synthèse mensuelle des cas confirmés et des cas cliniques de janvier à aout 2008</a:t>
            </a:r>
          </a:p>
        </c:rich>
      </c:tx>
      <c:layout>
        <c:manualLayout>
          <c:xMode val="edge"/>
          <c:yMode val="edge"/>
          <c:x val="0.1209505507275953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ptCount val="0"/>
            </c:numLit>
          </c:val>
          <c:smooth val="0"/>
          <c:extLst>
            <c:ext xmlns:c16="http://schemas.microsoft.com/office/drawing/2014/chart" uri="{C3380CC4-5D6E-409C-BE32-E72D297353CC}">
              <c16:uniqueId val="{00000000-023E-49C4-A542-171C36895090}"/>
            </c:ext>
          </c:extLst>
        </c:ser>
        <c:ser>
          <c:idx val="1"/>
          <c:order val="1"/>
          <c:tx>
            <c:v>cas cliniques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ptCount val="0"/>
            </c:numLit>
          </c:val>
          <c:smooth val="0"/>
          <c:extLst>
            <c:ext xmlns:c16="http://schemas.microsoft.com/office/drawing/2014/chart" uri="{C3380CC4-5D6E-409C-BE32-E72D297353CC}">
              <c16:uniqueId val="{00000001-023E-49C4-A542-171C36895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24032"/>
        <c:axId val="332222464"/>
      </c:lineChart>
      <c:catAx>
        <c:axId val="3322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mois </a:t>
                </a:r>
              </a:p>
            </c:rich>
          </c:tx>
          <c:layout>
            <c:manualLayout>
              <c:xMode val="edge"/>
              <c:yMode val="edge"/>
              <c:x val="0.45788382283748458"/>
              <c:y val="0.86666961366672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2464"/>
        <c:crosses val="autoZero"/>
        <c:auto val="1"/>
        <c:lblAlgn val="ctr"/>
        <c:lblOffset val="100"/>
        <c:tickMarkSkip val="1"/>
        <c:noMultiLvlLbl val="0"/>
      </c:catAx>
      <c:valAx>
        <c:axId val="33222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843E-2"/>
              <c:y val="0.33684321038817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4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44" footer="0.4921259845000034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'[1]ROSS BETHIO'!#REF!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C3D-42B1-B9C2-B24D3099897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'[1]ROSS BETHIO'!#REF!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C3D-42B1-B9C2-B24D3099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19720"/>
        <c:axId val="332222856"/>
      </c:lineChart>
      <c:catAx>
        <c:axId val="33221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2856"/>
        <c:crosses val="autoZero"/>
        <c:auto val="1"/>
        <c:lblAlgn val="ctr"/>
        <c:lblOffset val="100"/>
        <c:tickLblSkip val="45"/>
        <c:tickMarkSkip val="1"/>
        <c:noMultiLvlLbl val="0"/>
      </c:catAx>
      <c:valAx>
        <c:axId val="332222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1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44" footer="0.4921259845000034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layout>
        <c:manualLayout>
          <c:xMode val="edge"/>
          <c:yMode val="edge"/>
          <c:x val="0.10335689045936385"/>
          <c:y val="2.95983086680762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'[1]ROSS BETHIO'!#REF!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17-4E83-A275-75574BD6612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'[1]ROSS BETHIO'!#REF!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'[1]ROSS BETHIO'!#REF!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17-4E83-A275-75574BD66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21288"/>
        <c:axId val="332221680"/>
      </c:lineChart>
      <c:catAx>
        <c:axId val="332221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2226166958812128"/>
              <c:y val="0.8879492600422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168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222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413427561837456E-2"/>
              <c:y val="0.33826638477801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22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44" footer="0.4921259845000034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u="none" strike="noStrike" baseline="0">
                <a:effectLst/>
              </a:rPr>
              <a:t>Suivi du Seuil d'alerte à </a:t>
            </a:r>
            <a:r>
              <a:rPr lang="fr-FR" sz="1800"/>
              <a:t>Kafountine  en 2017</a:t>
            </a:r>
          </a:p>
        </c:rich>
      </c:tx>
      <c:layout>
        <c:manualLayout>
          <c:xMode val="edge"/>
          <c:yMode val="edge"/>
          <c:x val="0.25477013905847484"/>
          <c:y val="1.6024883046196394E-2"/>
        </c:manualLayout>
      </c:layout>
      <c:overlay val="0"/>
      <c:spPr>
        <a:solidFill>
          <a:srgbClr val="FFFF0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166669803278514E-2"/>
          <c:y val="0.15976434849585494"/>
          <c:w val="0.91875000000000029"/>
          <c:h val="0.7215746259501109"/>
        </c:manualLayout>
      </c:layout>
      <c:lineChart>
        <c:grouping val="standard"/>
        <c:varyColors val="0"/>
        <c:ser>
          <c:idx val="2"/>
          <c:order val="0"/>
          <c:tx>
            <c:strRef>
              <c:f>'Comparaison 2012_2017'!$L$2:$L$3</c:f>
              <c:strCache>
                <c:ptCount val="2"/>
                <c:pt idx="0">
                  <c:v>Total cas de paludisme 2017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'Comparaison 2012_2017'!$A$4:$A$55</c:f>
              <c:strCache>
                <c:ptCount val="52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  <c:pt idx="34">
                  <c:v>S35</c:v>
                </c:pt>
                <c:pt idx="35">
                  <c:v>S36</c:v>
                </c:pt>
                <c:pt idx="36">
                  <c:v>S37</c:v>
                </c:pt>
                <c:pt idx="37">
                  <c:v>S38</c:v>
                </c:pt>
                <c:pt idx="38">
                  <c:v>S39</c:v>
                </c:pt>
                <c:pt idx="39">
                  <c:v>S40</c:v>
                </c:pt>
                <c:pt idx="40">
                  <c:v>S41</c:v>
                </c:pt>
                <c:pt idx="41">
                  <c:v>S42</c:v>
                </c:pt>
                <c:pt idx="42">
                  <c:v>S43</c:v>
                </c:pt>
                <c:pt idx="43">
                  <c:v>S44</c:v>
                </c:pt>
                <c:pt idx="44">
                  <c:v>S45</c:v>
                </c:pt>
                <c:pt idx="45">
                  <c:v>S46</c:v>
                </c:pt>
                <c:pt idx="46">
                  <c:v>S47</c:v>
                </c:pt>
                <c:pt idx="47">
                  <c:v>S48</c:v>
                </c:pt>
                <c:pt idx="48">
                  <c:v>S49</c:v>
                </c:pt>
                <c:pt idx="49">
                  <c:v>S50</c:v>
                </c:pt>
                <c:pt idx="50">
                  <c:v>S51</c:v>
                </c:pt>
                <c:pt idx="51">
                  <c:v>S52</c:v>
                </c:pt>
              </c:strCache>
            </c:strRef>
          </c:cat>
          <c:val>
            <c:numRef>
              <c:f>'Comparaison 2012_2017'!$L$4:$L$55</c:f>
              <c:numCache>
                <c:formatCode>0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8-4406-B49B-4AA38BE91750}"/>
            </c:ext>
          </c:extLst>
        </c:ser>
        <c:ser>
          <c:idx val="3"/>
          <c:order val="1"/>
          <c:tx>
            <c:v>Seuil d'alerte : Moyenne + 2 x Ecart Type</c:v>
          </c:tx>
          <c:spPr>
            <a:ln w="47625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'Comparaison 2012_2017'!$A$4:$A$55</c:f>
              <c:strCache>
                <c:ptCount val="52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  <c:pt idx="34">
                  <c:v>S35</c:v>
                </c:pt>
                <c:pt idx="35">
                  <c:v>S36</c:v>
                </c:pt>
                <c:pt idx="36">
                  <c:v>S37</c:v>
                </c:pt>
                <c:pt idx="37">
                  <c:v>S38</c:v>
                </c:pt>
                <c:pt idx="38">
                  <c:v>S39</c:v>
                </c:pt>
                <c:pt idx="39">
                  <c:v>S40</c:v>
                </c:pt>
                <c:pt idx="40">
                  <c:v>S41</c:v>
                </c:pt>
                <c:pt idx="41">
                  <c:v>S42</c:v>
                </c:pt>
                <c:pt idx="42">
                  <c:v>S43</c:v>
                </c:pt>
                <c:pt idx="43">
                  <c:v>S44</c:v>
                </c:pt>
                <c:pt idx="44">
                  <c:v>S45</c:v>
                </c:pt>
                <c:pt idx="45">
                  <c:v>S46</c:v>
                </c:pt>
                <c:pt idx="46">
                  <c:v>S47</c:v>
                </c:pt>
                <c:pt idx="47">
                  <c:v>S48</c:v>
                </c:pt>
                <c:pt idx="48">
                  <c:v>S49</c:v>
                </c:pt>
                <c:pt idx="49">
                  <c:v>S50</c:v>
                </c:pt>
                <c:pt idx="50">
                  <c:v>S51</c:v>
                </c:pt>
                <c:pt idx="51">
                  <c:v>S52</c:v>
                </c:pt>
              </c:strCache>
            </c:strRef>
          </c:cat>
          <c:val>
            <c:numRef>
              <c:f>'Comparaison 2012_2017'!$M$4:$M$55</c:f>
              <c:numCache>
                <c:formatCode>0</c:formatCode>
                <c:ptCount val="52"/>
                <c:pt idx="0">
                  <c:v>12.893833011524187</c:v>
                </c:pt>
                <c:pt idx="1">
                  <c:v>7.0331804249169902</c:v>
                </c:pt>
                <c:pt idx="2">
                  <c:v>24.549928774784245</c:v>
                </c:pt>
                <c:pt idx="3">
                  <c:v>16.045361017187261</c:v>
                </c:pt>
                <c:pt idx="4">
                  <c:v>20.930614926653739</c:v>
                </c:pt>
                <c:pt idx="5">
                  <c:v>22.944358444926362</c:v>
                </c:pt>
                <c:pt idx="6">
                  <c:v>7.7497747702046436</c:v>
                </c:pt>
                <c:pt idx="7">
                  <c:v>2.1888543819998318</c:v>
                </c:pt>
                <c:pt idx="8">
                  <c:v>1.4954451150103321</c:v>
                </c:pt>
                <c:pt idx="9">
                  <c:v>1.4954451150103321</c:v>
                </c:pt>
                <c:pt idx="10">
                  <c:v>2.1888543819998318</c:v>
                </c:pt>
                <c:pt idx="11">
                  <c:v>3.8284271247461903</c:v>
                </c:pt>
                <c:pt idx="12">
                  <c:v>1.4954451150103321</c:v>
                </c:pt>
                <c:pt idx="13">
                  <c:v>2.4733200530681509</c:v>
                </c:pt>
                <c:pt idx="14">
                  <c:v>0</c:v>
                </c:pt>
                <c:pt idx="15">
                  <c:v>2.3888543819998316</c:v>
                </c:pt>
                <c:pt idx="16">
                  <c:v>5.781780460041329</c:v>
                </c:pt>
                <c:pt idx="17">
                  <c:v>5.3777087639996637</c:v>
                </c:pt>
                <c:pt idx="18">
                  <c:v>3.4076809620810593</c:v>
                </c:pt>
                <c:pt idx="19">
                  <c:v>4.4863353450309971</c:v>
                </c:pt>
                <c:pt idx="20">
                  <c:v>6.1358966777357598</c:v>
                </c:pt>
                <c:pt idx="21">
                  <c:v>3.2832815729997478</c:v>
                </c:pt>
                <c:pt idx="22">
                  <c:v>7.5665631459994955</c:v>
                </c:pt>
                <c:pt idx="23">
                  <c:v>4.6331501776206201</c:v>
                </c:pt>
                <c:pt idx="24">
                  <c:v>6.16227766016838</c:v>
                </c:pt>
                <c:pt idx="25">
                  <c:v>10.997435475847171</c:v>
                </c:pt>
                <c:pt idx="26">
                  <c:v>3</c:v>
                </c:pt>
                <c:pt idx="27">
                  <c:v>15.425894882179486</c:v>
                </c:pt>
                <c:pt idx="28">
                  <c:v>5.6470768123342694</c:v>
                </c:pt>
                <c:pt idx="29">
                  <c:v>4.1888543819998318</c:v>
                </c:pt>
                <c:pt idx="30">
                  <c:v>3.8803508501982757</c:v>
                </c:pt>
                <c:pt idx="31">
                  <c:v>8.6991802727907626</c:v>
                </c:pt>
                <c:pt idx="32">
                  <c:v>8.7497747702046418</c:v>
                </c:pt>
                <c:pt idx="33">
                  <c:v>6.7472882706655444</c:v>
                </c:pt>
                <c:pt idx="34">
                  <c:v>6.7664793948382647</c:v>
                </c:pt>
                <c:pt idx="35">
                  <c:v>6.9466401061363028</c:v>
                </c:pt>
                <c:pt idx="36">
                  <c:v>6.6470768123342685</c:v>
                </c:pt>
                <c:pt idx="37">
                  <c:v>10.927411872482185</c:v>
                </c:pt>
                <c:pt idx="38">
                  <c:v>13.124038404635961</c:v>
                </c:pt>
                <c:pt idx="39">
                  <c:v>12</c:v>
                </c:pt>
                <c:pt idx="40">
                  <c:v>13.348469228349535</c:v>
                </c:pt>
                <c:pt idx="41">
                  <c:v>23.638699100999073</c:v>
                </c:pt>
                <c:pt idx="42">
                  <c:v>19.044575162494077</c:v>
                </c:pt>
                <c:pt idx="43">
                  <c:v>38.201149387324975</c:v>
                </c:pt>
                <c:pt idx="44">
                  <c:v>38.801298646542762</c:v>
                </c:pt>
                <c:pt idx="45">
                  <c:v>44.153500744473135</c:v>
                </c:pt>
                <c:pt idx="46">
                  <c:v>52.624988521577009</c:v>
                </c:pt>
                <c:pt idx="47">
                  <c:v>56.112664528129699</c:v>
                </c:pt>
                <c:pt idx="48">
                  <c:v>39.055106965997808</c:v>
                </c:pt>
                <c:pt idx="49">
                  <c:v>21.73260071048248</c:v>
                </c:pt>
                <c:pt idx="50">
                  <c:v>16.899450532861859</c:v>
                </c:pt>
                <c:pt idx="51">
                  <c:v>17.223042886243178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8-4406-B49B-4AA38BE9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24424"/>
        <c:axId val="332224816"/>
      </c:lineChart>
      <c:catAx>
        <c:axId val="33222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</a:t>
                </a:r>
              </a:p>
            </c:rich>
          </c:tx>
          <c:layout>
            <c:manualLayout>
              <c:xMode val="edge"/>
              <c:yMode val="edge"/>
              <c:x val="0.44514931244647271"/>
              <c:y val="0.93022932253791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222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24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6918515964380678E-2"/>
              <c:y val="0.433406966345130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2224424"/>
        <c:crosses val="autoZero"/>
        <c:crossBetween val="between"/>
        <c:minorUnit val="1"/>
      </c:valAx>
      <c:spPr>
        <a:solidFill>
          <a:schemeClr val="bg1"/>
        </a:soli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06167430806116"/>
          <c:y val="8.8752667086142503E-2"/>
          <c:w val="0.69665183101110673"/>
          <c:h val="6.4101505672296472E-2"/>
        </c:manualLayout>
      </c:layout>
      <c:overlay val="0"/>
      <c:spPr>
        <a:solidFill>
          <a:srgbClr val="FFFFCC"/>
        </a:solidFill>
        <a:ln w="3175">
          <a:noFill/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u="none" strike="noStrike" baseline="0">
                <a:effectLst/>
              </a:rPr>
              <a:t>Suivi du Seuil d'alerte à </a:t>
            </a:r>
            <a:r>
              <a:rPr lang="fr-FR" sz="1800"/>
              <a:t> Darou Khairy en 2017</a:t>
            </a:r>
          </a:p>
        </c:rich>
      </c:tx>
      <c:layout>
        <c:manualLayout>
          <c:xMode val="edge"/>
          <c:yMode val="edge"/>
          <c:x val="0.2451800716804669"/>
          <c:y val="2.0202023779085542E-2"/>
        </c:manualLayout>
      </c:layout>
      <c:overlay val="0"/>
      <c:spPr>
        <a:solidFill>
          <a:srgbClr val="FFFF0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08333333333366E-2"/>
          <c:y val="0.2056165996063497"/>
          <c:w val="0.9229166666666665"/>
          <c:h val="0.67886619076387889"/>
        </c:manualLayout>
      </c:layout>
      <c:lineChart>
        <c:grouping val="standard"/>
        <c:varyColors val="0"/>
        <c:ser>
          <c:idx val="2"/>
          <c:order val="0"/>
          <c:tx>
            <c:strRef>
              <c:f>'Comparaison 2012_2017'!$W$2:$W$3</c:f>
              <c:strCache>
                <c:ptCount val="2"/>
                <c:pt idx="0">
                  <c:v>Total cas de paludisme 2017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'Comparaison 2012_2017'!$A$4:$A$55</c:f>
              <c:strCache>
                <c:ptCount val="52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  <c:pt idx="34">
                  <c:v>S35</c:v>
                </c:pt>
                <c:pt idx="35">
                  <c:v>S36</c:v>
                </c:pt>
                <c:pt idx="36">
                  <c:v>S37</c:v>
                </c:pt>
                <c:pt idx="37">
                  <c:v>S38</c:v>
                </c:pt>
                <c:pt idx="38">
                  <c:v>S39</c:v>
                </c:pt>
                <c:pt idx="39">
                  <c:v>S40</c:v>
                </c:pt>
                <c:pt idx="40">
                  <c:v>S41</c:v>
                </c:pt>
                <c:pt idx="41">
                  <c:v>S42</c:v>
                </c:pt>
                <c:pt idx="42">
                  <c:v>S43</c:v>
                </c:pt>
                <c:pt idx="43">
                  <c:v>S44</c:v>
                </c:pt>
                <c:pt idx="44">
                  <c:v>S45</c:v>
                </c:pt>
                <c:pt idx="45">
                  <c:v>S46</c:v>
                </c:pt>
                <c:pt idx="46">
                  <c:v>S47</c:v>
                </c:pt>
                <c:pt idx="47">
                  <c:v>S48</c:v>
                </c:pt>
                <c:pt idx="48">
                  <c:v>S49</c:v>
                </c:pt>
                <c:pt idx="49">
                  <c:v>S50</c:v>
                </c:pt>
                <c:pt idx="50">
                  <c:v>S51</c:v>
                </c:pt>
                <c:pt idx="51">
                  <c:v>S52</c:v>
                </c:pt>
              </c:strCache>
            </c:strRef>
          </c:cat>
          <c:val>
            <c:numRef>
              <c:f>'Comparaison 2012_2017'!$W$4:$W$55</c:f>
              <c:numCache>
                <c:formatCode>0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06A-9458-1D8FA57B8148}"/>
            </c:ext>
          </c:extLst>
        </c:ser>
        <c:ser>
          <c:idx val="3"/>
          <c:order val="1"/>
          <c:tx>
            <c:v>seuil d'alerte : Moyenne + 2 x Ecart Type</c:v>
          </c:tx>
          <c:spPr>
            <a:ln w="47625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'Comparaison 2012_2017'!$A$4:$A$55</c:f>
              <c:strCache>
                <c:ptCount val="52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  <c:pt idx="34">
                  <c:v>S35</c:v>
                </c:pt>
                <c:pt idx="35">
                  <c:v>S36</c:v>
                </c:pt>
                <c:pt idx="36">
                  <c:v>S37</c:v>
                </c:pt>
                <c:pt idx="37">
                  <c:v>S38</c:v>
                </c:pt>
                <c:pt idx="38">
                  <c:v>S39</c:v>
                </c:pt>
                <c:pt idx="39">
                  <c:v>S40</c:v>
                </c:pt>
                <c:pt idx="40">
                  <c:v>S41</c:v>
                </c:pt>
                <c:pt idx="41">
                  <c:v>S42</c:v>
                </c:pt>
                <c:pt idx="42">
                  <c:v>S43</c:v>
                </c:pt>
                <c:pt idx="43">
                  <c:v>S44</c:v>
                </c:pt>
                <c:pt idx="44">
                  <c:v>S45</c:v>
                </c:pt>
                <c:pt idx="45">
                  <c:v>S46</c:v>
                </c:pt>
                <c:pt idx="46">
                  <c:v>S47</c:v>
                </c:pt>
                <c:pt idx="47">
                  <c:v>S48</c:v>
                </c:pt>
                <c:pt idx="48">
                  <c:v>S49</c:v>
                </c:pt>
                <c:pt idx="49">
                  <c:v>S50</c:v>
                </c:pt>
                <c:pt idx="50">
                  <c:v>S51</c:v>
                </c:pt>
                <c:pt idx="51">
                  <c:v>S52</c:v>
                </c:pt>
              </c:strCache>
            </c:strRef>
          </c:cat>
          <c:val>
            <c:numRef>
              <c:f>'Comparaison 2012_2017'!$X$4:$X$55</c:f>
              <c:numCache>
                <c:formatCode>0</c:formatCode>
                <c:ptCount val="52"/>
                <c:pt idx="0">
                  <c:v>1.0944271909999159</c:v>
                </c:pt>
                <c:pt idx="1">
                  <c:v>0</c:v>
                </c:pt>
                <c:pt idx="2">
                  <c:v>2.1888543819998318</c:v>
                </c:pt>
                <c:pt idx="3">
                  <c:v>1.0944271909999159</c:v>
                </c:pt>
                <c:pt idx="4">
                  <c:v>0</c:v>
                </c:pt>
                <c:pt idx="5">
                  <c:v>1.0944271909999159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1.0944271909999159</c:v>
                </c:pt>
                <c:pt idx="32">
                  <c:v>1.4954451150103321</c:v>
                </c:pt>
                <c:pt idx="33">
                  <c:v>1.0944271909999159</c:v>
                </c:pt>
                <c:pt idx="34">
                  <c:v>1.0944271909999159</c:v>
                </c:pt>
                <c:pt idx="35">
                  <c:v>1.6954451150103322</c:v>
                </c:pt>
                <c:pt idx="36">
                  <c:v>0</c:v>
                </c:pt>
                <c:pt idx="37">
                  <c:v>1.0944271909999159</c:v>
                </c:pt>
                <c:pt idx="38">
                  <c:v>2.3888543819998316</c:v>
                </c:pt>
                <c:pt idx="39">
                  <c:v>1.4954451150103321</c:v>
                </c:pt>
                <c:pt idx="40">
                  <c:v>2.1888543819998318</c:v>
                </c:pt>
                <c:pt idx="41">
                  <c:v>4.9466401061363019</c:v>
                </c:pt>
                <c:pt idx="42">
                  <c:v>4.4494897427831779</c:v>
                </c:pt>
                <c:pt idx="43">
                  <c:v>4.4076809620810593</c:v>
                </c:pt>
                <c:pt idx="44">
                  <c:v>8.7799598391954916</c:v>
                </c:pt>
                <c:pt idx="45">
                  <c:v>5.2331804249169895</c:v>
                </c:pt>
                <c:pt idx="46">
                  <c:v>6.8989794855663558</c:v>
                </c:pt>
                <c:pt idx="47">
                  <c:v>3.4494897427831779</c:v>
                </c:pt>
                <c:pt idx="48">
                  <c:v>1.6954451150103322</c:v>
                </c:pt>
                <c:pt idx="49">
                  <c:v>1.6954451150103322</c:v>
                </c:pt>
                <c:pt idx="50">
                  <c:v>1.4954451150103321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06A-9458-1D8FA57B8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33864"/>
        <c:axId val="332838176"/>
      </c:lineChart>
      <c:catAx>
        <c:axId val="332833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</a:t>
                </a:r>
              </a:p>
            </c:rich>
          </c:tx>
          <c:layout>
            <c:manualLayout>
              <c:xMode val="edge"/>
              <c:yMode val="edge"/>
              <c:x val="0.46874998975384441"/>
              <c:y val="0.94276093799963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283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838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1458317053330174E-2"/>
              <c:y val="0.422558890122502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2833864"/>
        <c:crosses val="autoZero"/>
        <c:crossBetween val="between"/>
        <c:minorUnit val="1"/>
      </c:valAx>
      <c:spPr>
        <a:solidFill>
          <a:schemeClr val="bg1"/>
        </a:soli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75709419239138"/>
          <c:y val="0.13023961108085272"/>
          <c:w val="0.6515541970276203"/>
          <c:h val="6.90155838213828E-2"/>
        </c:manualLayout>
      </c:layout>
      <c:overlay val="0"/>
      <c:spPr>
        <a:solidFill>
          <a:srgbClr val="FFFFCC"/>
        </a:solidFill>
        <a:ln w="3175">
          <a:noFill/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synthèse mensuelle des cas confirmés et des cas cliniques de janvier à aout 2008</a:t>
            </a:r>
          </a:p>
        </c:rich>
      </c:tx>
      <c:layout>
        <c:manualLayout>
          <c:xMode val="edge"/>
          <c:yMode val="edge"/>
          <c:x val="0.1209505507275953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0</c:v>
              </c:pt>
              <c:pt idx="1">
                <c:v>7</c:v>
              </c:pt>
              <c:pt idx="2">
                <c:v>27</c:v>
              </c:pt>
              <c:pt idx="3">
                <c:v>0</c:v>
              </c:pt>
              <c:pt idx="4">
                <c:v>5</c:v>
              </c:pt>
              <c:pt idx="5">
                <c:v>4</c:v>
              </c:pt>
              <c:pt idx="6">
                <c:v>11</c:v>
              </c:pt>
              <c:pt idx="7">
                <c:v>16</c:v>
              </c:pt>
              <c:pt idx="8">
                <c:v>11</c:v>
              </c:pt>
              <c:pt idx="9">
                <c:v>4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69-4407-A7A6-0A49013EB232}"/>
            </c:ext>
          </c:extLst>
        </c:ser>
        <c:ser>
          <c:idx val="1"/>
          <c:order val="1"/>
          <c:tx>
            <c:v>cas cliniques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26</c:v>
              </c:pt>
              <c:pt idx="1">
                <c:v>21</c:v>
              </c:pt>
              <c:pt idx="2">
                <c:v>35</c:v>
              </c:pt>
              <c:pt idx="3">
                <c:v>2</c:v>
              </c:pt>
              <c:pt idx="4">
                <c:v>18</c:v>
              </c:pt>
              <c:pt idx="5">
                <c:v>30</c:v>
              </c:pt>
              <c:pt idx="6">
                <c:v>30</c:v>
              </c:pt>
              <c:pt idx="7">
                <c:v>55</c:v>
              </c:pt>
              <c:pt idx="8">
                <c:v>40</c:v>
              </c:pt>
              <c:pt idx="9">
                <c:v>15</c:v>
              </c:pt>
              <c:pt idx="10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69-4407-A7A6-0A49013E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50928"/>
        <c:axId val="289655632"/>
      </c:lineChart>
      <c:catAx>
        <c:axId val="28965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mois </a:t>
                </a:r>
              </a:p>
            </c:rich>
          </c:tx>
          <c:layout>
            <c:manualLayout>
              <c:xMode val="edge"/>
              <c:yMode val="edge"/>
              <c:x val="0.45788382283748036"/>
              <c:y val="0.86666961366671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5632"/>
        <c:crosses val="autoZero"/>
        <c:auto val="1"/>
        <c:lblAlgn val="ctr"/>
        <c:lblOffset val="100"/>
        <c:tickMarkSkip val="1"/>
        <c:noMultiLvlLbl val="0"/>
      </c:catAx>
      <c:valAx>
        <c:axId val="28965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33684321038817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0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10-4032-9268-645E8ADBCE3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210-4032-9268-645E8ADB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56416"/>
        <c:axId val="289656808"/>
      </c:lineChart>
      <c:catAx>
        <c:axId val="28965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6808"/>
        <c:crosses val="autoZero"/>
        <c:auto val="1"/>
        <c:lblAlgn val="ctr"/>
        <c:lblOffset val="100"/>
        <c:tickLblSkip val="45"/>
        <c:tickMarkSkip val="1"/>
        <c:noMultiLvlLbl val="0"/>
      </c:catAx>
      <c:valAx>
        <c:axId val="289656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65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NOTIFICATION HEBDOMADAIRE DES CAS CLINIQUES ET CONFIRMES DU PS DE NIANDANE</a:t>
            </a:r>
          </a:p>
        </c:rich>
      </c:tx>
      <c:layout>
        <c:manualLayout>
          <c:xMode val="edge"/>
          <c:yMode val="edge"/>
          <c:x val="0.10335689045936391"/>
          <c:y val="2.959830866807612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37-458E-BDC6-9D965777E26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'Darou Khairy'!#REF!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'Darou Khairy'!#REF!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37-458E-BDC6-9D965777E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21624"/>
        <c:axId val="291117312"/>
      </c:lineChart>
      <c:catAx>
        <c:axId val="291121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</a:t>
                </a:r>
              </a:p>
            </c:rich>
          </c:tx>
          <c:layout>
            <c:manualLayout>
              <c:xMode val="edge"/>
              <c:yMode val="edge"/>
              <c:x val="0.42226166958812128"/>
              <c:y val="0.8879492600422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7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9111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413427561837456E-2"/>
              <c:y val="0.3382663847780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21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Cas à Kafountine  en 2017</a:t>
            </a:r>
          </a:p>
        </c:rich>
      </c:tx>
      <c:layout>
        <c:manualLayout>
          <c:xMode val="edge"/>
          <c:yMode val="edge"/>
          <c:x val="0.3489583839948821"/>
          <c:y val="2.0202136258936066E-2"/>
        </c:manualLayout>
      </c:layout>
      <c:overlay val="0"/>
      <c:spPr>
        <a:solidFill>
          <a:srgbClr val="FFFF0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16666666666671E-2"/>
          <c:y val="8.2491582491582505E-2"/>
          <c:w val="0.91875000000000029"/>
          <c:h val="0.80303030303030298"/>
        </c:manualLayout>
      </c:layout>
      <c:lineChart>
        <c:grouping val="standard"/>
        <c:varyColors val="0"/>
        <c:ser>
          <c:idx val="0"/>
          <c:order val="0"/>
          <c:tx>
            <c:v>CAS SUSPECTS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Kafountine!$U$6:$U$57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9-4F44-A9F1-AB419BC464F2}"/>
            </c:ext>
          </c:extLst>
        </c:ser>
        <c:ser>
          <c:idx val="1"/>
          <c:order val="1"/>
          <c:tx>
            <c:v>CAS CONFIRMES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Kafountine!$W$6:$W$57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9-4F44-A9F1-AB419BC46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18096"/>
        <c:axId val="291122016"/>
      </c:lineChart>
      <c:catAx>
        <c:axId val="29111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</a:t>
                </a:r>
              </a:p>
            </c:rich>
          </c:tx>
          <c:layout>
            <c:manualLayout>
              <c:xMode val="edge"/>
              <c:yMode val="edge"/>
              <c:x val="0.44514931244647271"/>
              <c:y val="0.930229322537918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11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12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Cas</a:t>
                </a:r>
              </a:p>
            </c:rich>
          </c:tx>
          <c:layout>
            <c:manualLayout>
              <c:xMode val="edge"/>
              <c:yMode val="edge"/>
              <c:x val="1.6918515964380678E-2"/>
              <c:y val="0.43340696634513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1118096"/>
        <c:crosses val="autoZero"/>
        <c:crossBetween val="between"/>
        <c:minorUnit val="1"/>
      </c:valAx>
      <c:spPr>
        <a:solidFill>
          <a:srgbClr val="FFFF99"/>
        </a:solidFill>
        <a:ln w="12700">
          <a:solidFill>
            <a:srgbClr val="FFFF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805547291231726"/>
          <c:y val="8.2486915515655679E-2"/>
          <c:w val="0.44530279957075236"/>
          <c:h val="5.2719087538314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Indicateurs à Kafountine en 2017</a:t>
            </a:r>
          </a:p>
        </c:rich>
      </c:tx>
      <c:layout>
        <c:manualLayout>
          <c:xMode val="edge"/>
          <c:yMode val="edge"/>
          <c:x val="0.33229168135571974"/>
          <c:y val="1.1784522203198365E-2"/>
        </c:manualLayout>
      </c:layout>
      <c:overlay val="0"/>
      <c:spPr>
        <a:solidFill>
          <a:srgbClr val="FFFF99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58E-2"/>
          <c:y val="0.20862068965517239"/>
          <c:w val="0.8833333333333333"/>
          <c:h val="0.67931034482758623"/>
        </c:manualLayout>
      </c:layout>
      <c:barChart>
        <c:barDir val="col"/>
        <c:grouping val="clustered"/>
        <c:varyColors val="0"/>
        <c:ser>
          <c:idx val="1"/>
          <c:order val="0"/>
          <c:tx>
            <c:v> Suspects Non Testés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Kafountine!$U$6:$U$57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D-43DA-9E3E-4EA7EB0C4F6E}"/>
            </c:ext>
          </c:extLst>
        </c:ser>
        <c:ser>
          <c:idx val="0"/>
          <c:order val="1"/>
          <c:tx>
            <c:v>Négatifs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Kafountine!$V$6:$V$57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D-43DA-9E3E-4EA7EB0C4F6E}"/>
            </c:ext>
          </c:extLst>
        </c:ser>
        <c:ser>
          <c:idx val="2"/>
          <c:order val="2"/>
          <c:tx>
            <c:v>Positifs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Kafountine!$W$6:$W$57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D-43DA-9E3E-4EA7EB0C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91116528"/>
        <c:axId val="291122408"/>
      </c:barChart>
      <c:lineChart>
        <c:grouping val="standard"/>
        <c:varyColors val="0"/>
        <c:ser>
          <c:idx val="3"/>
          <c:order val="3"/>
          <c:tx>
            <c:v>Taux de Positivité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Kafountine!$X$6:$X$57</c:f>
              <c:numCache>
                <c:formatCode>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D-43DA-9E3E-4EA7EB0C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17704"/>
        <c:axId val="291118488"/>
      </c:lineChart>
      <c:catAx>
        <c:axId val="291116528"/>
        <c:scaling>
          <c:orientation val="minMax"/>
        </c:scaling>
        <c:delete val="0"/>
        <c:axPos val="b"/>
        <c:minorGridlines>
          <c:spPr>
            <a:ln w="25400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Semaines Epidémio 2017</a:t>
                </a:r>
              </a:p>
            </c:rich>
          </c:tx>
          <c:layout>
            <c:manualLayout>
              <c:xMode val="edge"/>
              <c:yMode val="edge"/>
              <c:x val="0.42083341121947432"/>
              <c:y val="0.941077388984008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291122408"/>
        <c:crosses val="autoZero"/>
        <c:auto val="0"/>
        <c:lblAlgn val="ctr"/>
        <c:lblOffset val="100"/>
        <c:tickLblSkip val="1"/>
        <c:tickMarkSkip val="26"/>
        <c:noMultiLvlLbl val="0"/>
      </c:catAx>
      <c:valAx>
        <c:axId val="2911224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CAS en 2017</a:t>
                </a:r>
              </a:p>
            </c:rich>
          </c:tx>
          <c:layout>
            <c:manualLayout>
              <c:xMode val="edge"/>
              <c:yMode val="edge"/>
              <c:x val="0"/>
              <c:y val="0.1447812727821513"/>
            </c:manualLayout>
          </c:layout>
          <c:overlay val="0"/>
          <c:spPr>
            <a:solidFill>
              <a:srgbClr val="FFFF00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6528"/>
        <c:crosses val="autoZero"/>
        <c:crossBetween val="between"/>
        <c:minorUnit val="1"/>
      </c:valAx>
      <c:catAx>
        <c:axId val="291117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91118488"/>
        <c:crosses val="autoZero"/>
        <c:auto val="0"/>
        <c:lblAlgn val="ctr"/>
        <c:lblOffset val="100"/>
        <c:noMultiLvlLbl val="0"/>
      </c:catAx>
      <c:valAx>
        <c:axId val="291118488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77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17708335041362741"/>
          <c:y val="6.896545626896726E-2"/>
          <c:w val="0.66666666666666674"/>
          <c:h val="5.51724357431718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00FFFF"/>
    </a:solidFill>
    <a:ln w="3175">
      <a:solidFill>
        <a:srgbClr val="00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notification hebdomadaire des cas confirmés et des cas cliniques de janvier à aout 2008</a:t>
            </a:r>
          </a:p>
        </c:rich>
      </c:tx>
      <c:layout>
        <c:manualLayout>
          <c:xMode val="edge"/>
          <c:yMode val="edge"/>
          <c:x val="0.13822916843817848"/>
          <c:y val="3.80228136882129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4</c:v>
              </c:pt>
              <c:pt idx="7">
                <c:v>0</c:v>
              </c:pt>
              <c:pt idx="8">
                <c:v>6</c:v>
              </c:pt>
              <c:pt idx="9">
                <c:v>10</c:v>
              </c:pt>
              <c:pt idx="10">
                <c:v>3</c:v>
              </c:pt>
              <c:pt idx="11">
                <c:v>8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2</c:v>
              </c:pt>
              <c:pt idx="17">
                <c:v>2</c:v>
              </c:pt>
              <c:pt idx="18">
                <c:v>1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3</c:v>
              </c:pt>
              <c:pt idx="23">
                <c:v>0</c:v>
              </c:pt>
              <c:pt idx="24">
                <c:v>1</c:v>
              </c:pt>
              <c:pt idx="25">
                <c:v>3</c:v>
              </c:pt>
              <c:pt idx="26">
                <c:v>3</c:v>
              </c:pt>
              <c:pt idx="27">
                <c:v>4</c:v>
              </c:pt>
              <c:pt idx="28">
                <c:v>5</c:v>
              </c:pt>
              <c:pt idx="29">
                <c:v>5</c:v>
              </c:pt>
              <c:pt idx="30">
                <c:v>4</c:v>
              </c:pt>
              <c:pt idx="31">
                <c:v>2</c:v>
              </c:pt>
              <c:pt idx="32">
                <c:v>2</c:v>
              </c:pt>
              <c:pt idx="33">
                <c:v>1</c:v>
              </c:pt>
              <c:pt idx="34">
                <c:v>6</c:v>
              </c:pt>
              <c:pt idx="35">
                <c:v>2</c:v>
              </c:pt>
              <c:pt idx="36">
                <c:v>1</c:v>
              </c:pt>
              <c:pt idx="37">
                <c:v>0</c:v>
              </c:pt>
              <c:pt idx="38">
                <c:v>1</c:v>
              </c:pt>
              <c:pt idx="39">
                <c:v>2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49-4DDF-9353-201863EF937B}"/>
            </c:ext>
          </c:extLst>
        </c:ser>
        <c:ser>
          <c:idx val="1"/>
          <c:order val="1"/>
          <c:tx>
            <c:v>cas clinique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44"/>
              <c:pt idx="0">
                <c:v>3</c:v>
              </c:pt>
              <c:pt idx="1">
                <c:v>5</c:v>
              </c:pt>
              <c:pt idx="2">
                <c:v>9</c:v>
              </c:pt>
              <c:pt idx="3">
                <c:v>9</c:v>
              </c:pt>
              <c:pt idx="4">
                <c:v>12</c:v>
              </c:pt>
              <c:pt idx="5">
                <c:v>3</c:v>
              </c:pt>
              <c:pt idx="6">
                <c:v>6</c:v>
              </c:pt>
              <c:pt idx="7">
                <c:v>0</c:v>
              </c:pt>
              <c:pt idx="8">
                <c:v>8</c:v>
              </c:pt>
              <c:pt idx="9">
                <c:v>13</c:v>
              </c:pt>
              <c:pt idx="10">
                <c:v>4</c:v>
              </c:pt>
              <c:pt idx="11">
                <c:v>10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5</c:v>
              </c:pt>
              <c:pt idx="17">
                <c:v>2</c:v>
              </c:pt>
              <c:pt idx="18">
                <c:v>6</c:v>
              </c:pt>
              <c:pt idx="19">
                <c:v>5</c:v>
              </c:pt>
              <c:pt idx="20">
                <c:v>12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4</c:v>
              </c:pt>
              <c:pt idx="25">
                <c:v>9</c:v>
              </c:pt>
              <c:pt idx="26">
                <c:v>7</c:v>
              </c:pt>
              <c:pt idx="27">
                <c:v>10</c:v>
              </c:pt>
              <c:pt idx="28">
                <c:v>14</c:v>
              </c:pt>
              <c:pt idx="29">
                <c:v>19</c:v>
              </c:pt>
              <c:pt idx="30">
                <c:v>13</c:v>
              </c:pt>
              <c:pt idx="31">
                <c:v>9</c:v>
              </c:pt>
              <c:pt idx="32">
                <c:v>13</c:v>
              </c:pt>
              <c:pt idx="33">
                <c:v>8</c:v>
              </c:pt>
              <c:pt idx="34">
                <c:v>10</c:v>
              </c:pt>
              <c:pt idx="35">
                <c:v>9</c:v>
              </c:pt>
              <c:pt idx="36">
                <c:v>3</c:v>
              </c:pt>
              <c:pt idx="37">
                <c:v>1</c:v>
              </c:pt>
              <c:pt idx="38">
                <c:v>5</c:v>
              </c:pt>
              <c:pt idx="39">
                <c:v>6</c:v>
              </c:pt>
              <c:pt idx="40">
                <c:v>6</c:v>
              </c:pt>
              <c:pt idx="41">
                <c:v>2</c:v>
              </c:pt>
              <c:pt idx="42">
                <c:v>5</c:v>
              </c:pt>
              <c:pt idx="4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49-4DDF-9353-201863EF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15352"/>
        <c:axId val="291118880"/>
      </c:lineChart>
      <c:catAx>
        <c:axId val="291115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semaines</a:t>
                </a:r>
              </a:p>
            </c:rich>
          </c:tx>
          <c:layout>
            <c:manualLayout>
              <c:xMode val="edge"/>
              <c:yMode val="edge"/>
              <c:x val="0.34773263493251244"/>
              <c:y val="0.85551330798479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8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11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422053231939163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5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PS de Niandane</a:t>
            </a:r>
            <a:r>
              <a:rPr lang="fr-FR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synthèse mensuelle des cas confirmés et des cas cliniques de janvier à aout 2008</a:t>
            </a:r>
          </a:p>
        </c:rich>
      </c:tx>
      <c:layout>
        <c:manualLayout>
          <c:xMode val="edge"/>
          <c:yMode val="edge"/>
          <c:x val="0.1209505507275953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 confirmés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0</c:v>
              </c:pt>
              <c:pt idx="1">
                <c:v>7</c:v>
              </c:pt>
              <c:pt idx="2">
                <c:v>27</c:v>
              </c:pt>
              <c:pt idx="3">
                <c:v>0</c:v>
              </c:pt>
              <c:pt idx="4">
                <c:v>5</c:v>
              </c:pt>
              <c:pt idx="5">
                <c:v>4</c:v>
              </c:pt>
              <c:pt idx="6">
                <c:v>11</c:v>
              </c:pt>
              <c:pt idx="7">
                <c:v>16</c:v>
              </c:pt>
              <c:pt idx="8">
                <c:v>11</c:v>
              </c:pt>
              <c:pt idx="9">
                <c:v>4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98-41AD-AFC8-369E2274CD4B}"/>
            </c:ext>
          </c:extLst>
        </c:ser>
        <c:ser>
          <c:idx val="1"/>
          <c:order val="1"/>
          <c:tx>
            <c:v>cas cliniques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26</c:v>
              </c:pt>
              <c:pt idx="1">
                <c:v>21</c:v>
              </c:pt>
              <c:pt idx="2">
                <c:v>35</c:v>
              </c:pt>
              <c:pt idx="3">
                <c:v>2</c:v>
              </c:pt>
              <c:pt idx="4">
                <c:v>18</c:v>
              </c:pt>
              <c:pt idx="5">
                <c:v>30</c:v>
              </c:pt>
              <c:pt idx="6">
                <c:v>30</c:v>
              </c:pt>
              <c:pt idx="7">
                <c:v>55</c:v>
              </c:pt>
              <c:pt idx="8">
                <c:v>40</c:v>
              </c:pt>
              <c:pt idx="9">
                <c:v>15</c:v>
              </c:pt>
              <c:pt idx="10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98-41AD-AFC8-369E2274C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16920"/>
        <c:axId val="291120840"/>
      </c:lineChart>
      <c:catAx>
        <c:axId val="291116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mois </a:t>
                </a:r>
              </a:p>
            </c:rich>
          </c:tx>
          <c:layout>
            <c:manualLayout>
              <c:xMode val="edge"/>
              <c:yMode val="edge"/>
              <c:x val="0.45788382283748036"/>
              <c:y val="0.86666961366671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20840"/>
        <c:crosses val="autoZero"/>
        <c:auto val="1"/>
        <c:lblAlgn val="ctr"/>
        <c:lblOffset val="100"/>
        <c:tickMarkSkip val="1"/>
        <c:noMultiLvlLbl val="0"/>
      </c:catAx>
      <c:valAx>
        <c:axId val="291120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nbre de cas</a:t>
                </a:r>
              </a:p>
            </c:rich>
          </c:tx>
          <c:layout>
            <c:manualLayout>
              <c:xMode val="edge"/>
              <c:yMode val="edge"/>
              <c:x val="3.4557235421166337E-2"/>
              <c:y val="0.33684321038817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116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96" workbookViewId="0"/>
  </sheetViews>
  <pageMargins left="0.78740157499999996" right="0.78740157499999996" top="0.984251969" bottom="0.984251969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90" workbookViewId="0"/>
  </sheetViews>
  <pageMargins left="0.78740157499999996" right="0.78740157499999996" top="0.984251969" bottom="0.984251969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80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8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8</xdr:row>
      <xdr:rowOff>114300</xdr:rowOff>
    </xdr:from>
    <xdr:to>
      <xdr:col>24</xdr:col>
      <xdr:colOff>0</xdr:colOff>
      <xdr:row>25</xdr:row>
      <xdr:rowOff>47625</xdr:rowOff>
    </xdr:to>
    <xdr:graphicFrame macro="">
      <xdr:nvGraphicFramePr>
        <xdr:cNvPr id="3087300" name="Chart 19">
          <a:extLst>
            <a:ext uri="{FF2B5EF4-FFF2-40B4-BE49-F238E27FC236}">
              <a16:creationId xmlns:a16="http://schemas.microsoft.com/office/drawing/2014/main" id="{00000000-0008-0000-0000-0000C41B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36</xdr:row>
      <xdr:rowOff>19050</xdr:rowOff>
    </xdr:from>
    <xdr:to>
      <xdr:col>23</xdr:col>
      <xdr:colOff>0</xdr:colOff>
      <xdr:row>46</xdr:row>
      <xdr:rowOff>123825</xdr:rowOff>
    </xdr:to>
    <xdr:graphicFrame macro="">
      <xdr:nvGraphicFramePr>
        <xdr:cNvPr id="3087301" name="Chart 1">
          <a:extLst>
            <a:ext uri="{FF2B5EF4-FFF2-40B4-BE49-F238E27FC236}">
              <a16:creationId xmlns:a16="http://schemas.microsoft.com/office/drawing/2014/main" id="{00000000-0008-0000-0000-0000C51B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0</xdr:colOff>
      <xdr:row>60</xdr:row>
      <xdr:rowOff>114300</xdr:rowOff>
    </xdr:to>
    <xdr:graphicFrame macro="">
      <xdr:nvGraphicFramePr>
        <xdr:cNvPr id="3087302" name="Chart 2">
          <a:extLst>
            <a:ext uri="{FF2B5EF4-FFF2-40B4-BE49-F238E27FC236}">
              <a16:creationId xmlns:a16="http://schemas.microsoft.com/office/drawing/2014/main" id="{00000000-0008-0000-0000-0000C61B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17</xdr:row>
      <xdr:rowOff>133350</xdr:rowOff>
    </xdr:to>
    <xdr:graphicFrame macro="">
      <xdr:nvGraphicFramePr>
        <xdr:cNvPr id="3087303" name="Chart 4">
          <a:extLst>
            <a:ext uri="{FF2B5EF4-FFF2-40B4-BE49-F238E27FC236}">
              <a16:creationId xmlns:a16="http://schemas.microsoft.com/office/drawing/2014/main" id="{00000000-0008-0000-0000-0000C71B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9</xdr:row>
      <xdr:rowOff>19050</xdr:rowOff>
    </xdr:from>
    <xdr:to>
      <xdr:col>23</xdr:col>
      <xdr:colOff>0</xdr:colOff>
      <xdr:row>29</xdr:row>
      <xdr:rowOff>142875</xdr:rowOff>
    </xdr:to>
    <xdr:graphicFrame macro="">
      <xdr:nvGraphicFramePr>
        <xdr:cNvPr id="3087304" name="Chart 75">
          <a:extLst>
            <a:ext uri="{FF2B5EF4-FFF2-40B4-BE49-F238E27FC236}">
              <a16:creationId xmlns:a16="http://schemas.microsoft.com/office/drawing/2014/main" id="{00000000-0008-0000-0000-0000C81B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55906" cy="5655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7969" cy="564554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0.10738</cdr:x>
      <cdr:y>0.21579</cdr:y>
    </cdr:from>
    <cdr:to>
      <cdr:x>0.2538</cdr:x>
      <cdr:y>0.25062</cdr:y>
    </cdr:to>
    <cdr:sp macro="" textlink="">
      <cdr:nvSpPr>
        <cdr:cNvPr id="30720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267" y="1210469"/>
          <a:ext cx="1339452" cy="198438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1er Trimestre</a:t>
          </a:r>
        </a:p>
      </cdr:txBody>
    </cdr:sp>
  </cdr:relSizeAnchor>
  <cdr:relSizeAnchor xmlns:cdr="http://schemas.openxmlformats.org/drawingml/2006/chartDrawing">
    <cdr:from>
      <cdr:x>0.33158</cdr:x>
      <cdr:y>0.22227</cdr:y>
    </cdr:from>
    <cdr:to>
      <cdr:x>0.45858</cdr:x>
      <cdr:y>0.25727</cdr:y>
    </cdr:to>
    <cdr:sp macro="" textlink="">
      <cdr:nvSpPr>
        <cdr:cNvPr id="30720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326" y="1247156"/>
          <a:ext cx="1161792" cy="199355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2éme Trimestre</a:t>
          </a:r>
        </a:p>
      </cdr:txBody>
    </cdr:sp>
  </cdr:relSizeAnchor>
  <cdr:relSizeAnchor xmlns:cdr="http://schemas.openxmlformats.org/drawingml/2006/chartDrawing">
    <cdr:from>
      <cdr:x>0.54618</cdr:x>
      <cdr:y>0.21475</cdr:y>
    </cdr:from>
    <cdr:to>
      <cdr:x>0.69018</cdr:x>
      <cdr:y>0.2495</cdr:y>
    </cdr:to>
    <cdr:sp macro="" textlink="">
      <cdr:nvSpPr>
        <cdr:cNvPr id="30720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6442" y="1197546"/>
          <a:ext cx="1317308" cy="199355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3éme Trimestre</a:t>
          </a:r>
        </a:p>
      </cdr:txBody>
    </cdr:sp>
  </cdr:relSizeAnchor>
  <cdr:relSizeAnchor xmlns:cdr="http://schemas.openxmlformats.org/drawingml/2006/chartDrawing">
    <cdr:from>
      <cdr:x>0.77077</cdr:x>
      <cdr:y>0.21475</cdr:y>
    </cdr:from>
    <cdr:to>
      <cdr:x>0.88902</cdr:x>
      <cdr:y>0.2495</cdr:y>
    </cdr:to>
    <cdr:sp macro="" textlink="">
      <cdr:nvSpPr>
        <cdr:cNvPr id="307204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0946" y="1197546"/>
          <a:ext cx="1081748" cy="199355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4éme Trimestre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36</xdr:row>
      <xdr:rowOff>19050</xdr:rowOff>
    </xdr:from>
    <xdr:to>
      <xdr:col>24</xdr:col>
      <xdr:colOff>0</xdr:colOff>
      <xdr:row>46</xdr:row>
      <xdr:rowOff>123825</xdr:rowOff>
    </xdr:to>
    <xdr:graphicFrame macro="">
      <xdr:nvGraphicFramePr>
        <xdr:cNvPr id="4858486" name="Chart 1">
          <a:extLst>
            <a:ext uri="{FF2B5EF4-FFF2-40B4-BE49-F238E27FC236}">
              <a16:creationId xmlns:a16="http://schemas.microsoft.com/office/drawing/2014/main" id="{00000000-0008-0000-0300-000076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0</xdr:colOff>
      <xdr:row>60</xdr:row>
      <xdr:rowOff>114300</xdr:rowOff>
    </xdr:to>
    <xdr:graphicFrame macro="">
      <xdr:nvGraphicFramePr>
        <xdr:cNvPr id="4858487" name="Chart 2">
          <a:extLst>
            <a:ext uri="{FF2B5EF4-FFF2-40B4-BE49-F238E27FC236}">
              <a16:creationId xmlns:a16="http://schemas.microsoft.com/office/drawing/2014/main" id="{00000000-0008-0000-0300-000077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17</xdr:row>
      <xdr:rowOff>133350</xdr:rowOff>
    </xdr:to>
    <xdr:graphicFrame macro="">
      <xdr:nvGraphicFramePr>
        <xdr:cNvPr id="4858488" name="Chart 4">
          <a:extLst>
            <a:ext uri="{FF2B5EF4-FFF2-40B4-BE49-F238E27FC236}">
              <a16:creationId xmlns:a16="http://schemas.microsoft.com/office/drawing/2014/main" id="{00000000-0008-0000-0300-000078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9</xdr:row>
      <xdr:rowOff>19050</xdr:rowOff>
    </xdr:from>
    <xdr:to>
      <xdr:col>24</xdr:col>
      <xdr:colOff>0</xdr:colOff>
      <xdr:row>29</xdr:row>
      <xdr:rowOff>142875</xdr:rowOff>
    </xdr:to>
    <xdr:graphicFrame macro="">
      <xdr:nvGraphicFramePr>
        <xdr:cNvPr id="4858489" name="Chart 75">
          <a:extLst>
            <a:ext uri="{FF2B5EF4-FFF2-40B4-BE49-F238E27FC236}">
              <a16:creationId xmlns:a16="http://schemas.microsoft.com/office/drawing/2014/main" id="{00000000-0008-0000-0300-000079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8</xdr:row>
      <xdr:rowOff>114300</xdr:rowOff>
    </xdr:from>
    <xdr:to>
      <xdr:col>24</xdr:col>
      <xdr:colOff>0</xdr:colOff>
      <xdr:row>25</xdr:row>
      <xdr:rowOff>47625</xdr:rowOff>
    </xdr:to>
    <xdr:graphicFrame macro="">
      <xdr:nvGraphicFramePr>
        <xdr:cNvPr id="4858490" name="Chart 19">
          <a:extLst>
            <a:ext uri="{FF2B5EF4-FFF2-40B4-BE49-F238E27FC236}">
              <a16:creationId xmlns:a16="http://schemas.microsoft.com/office/drawing/2014/main" id="{00000000-0008-0000-0300-00007A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36</xdr:row>
      <xdr:rowOff>19050</xdr:rowOff>
    </xdr:from>
    <xdr:to>
      <xdr:col>23</xdr:col>
      <xdr:colOff>0</xdr:colOff>
      <xdr:row>46</xdr:row>
      <xdr:rowOff>123825</xdr:rowOff>
    </xdr:to>
    <xdr:graphicFrame macro="">
      <xdr:nvGraphicFramePr>
        <xdr:cNvPr id="4858491" name="Chart 1">
          <a:extLst>
            <a:ext uri="{FF2B5EF4-FFF2-40B4-BE49-F238E27FC236}">
              <a16:creationId xmlns:a16="http://schemas.microsoft.com/office/drawing/2014/main" id="{00000000-0008-0000-0300-00007B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0</xdr:colOff>
      <xdr:row>60</xdr:row>
      <xdr:rowOff>114300</xdr:rowOff>
    </xdr:to>
    <xdr:graphicFrame macro="">
      <xdr:nvGraphicFramePr>
        <xdr:cNvPr id="4858492" name="Chart 2">
          <a:extLst>
            <a:ext uri="{FF2B5EF4-FFF2-40B4-BE49-F238E27FC236}">
              <a16:creationId xmlns:a16="http://schemas.microsoft.com/office/drawing/2014/main" id="{00000000-0008-0000-0300-00007C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17</xdr:row>
      <xdr:rowOff>133350</xdr:rowOff>
    </xdr:to>
    <xdr:graphicFrame macro="">
      <xdr:nvGraphicFramePr>
        <xdr:cNvPr id="4858493" name="Chart 4">
          <a:extLst>
            <a:ext uri="{FF2B5EF4-FFF2-40B4-BE49-F238E27FC236}">
              <a16:creationId xmlns:a16="http://schemas.microsoft.com/office/drawing/2014/main" id="{00000000-0008-0000-0300-00007D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9</xdr:row>
      <xdr:rowOff>19050</xdr:rowOff>
    </xdr:from>
    <xdr:to>
      <xdr:col>23</xdr:col>
      <xdr:colOff>0</xdr:colOff>
      <xdr:row>29</xdr:row>
      <xdr:rowOff>142875</xdr:rowOff>
    </xdr:to>
    <xdr:graphicFrame macro="">
      <xdr:nvGraphicFramePr>
        <xdr:cNvPr id="4858494" name="Chart 75">
          <a:extLst>
            <a:ext uri="{FF2B5EF4-FFF2-40B4-BE49-F238E27FC236}">
              <a16:creationId xmlns:a16="http://schemas.microsoft.com/office/drawing/2014/main" id="{00000000-0008-0000-0300-00007E224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033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0333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0.10825</cdr:x>
      <cdr:y>0.2145</cdr:y>
    </cdr:from>
    <cdr:to>
      <cdr:x>0.23575</cdr:x>
      <cdr:y>0.25939</cdr:y>
    </cdr:to>
    <cdr:sp macro="" textlink="">
      <cdr:nvSpPr>
        <cdr:cNvPr id="3020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194" y="1203201"/>
          <a:ext cx="1165101" cy="255315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1er Trimestre</a:t>
          </a:r>
        </a:p>
      </cdr:txBody>
    </cdr:sp>
  </cdr:relSizeAnchor>
  <cdr:relSizeAnchor xmlns:cdr="http://schemas.openxmlformats.org/drawingml/2006/chartDrawing">
    <cdr:from>
      <cdr:x>0.33075</cdr:x>
      <cdr:y>0.2145</cdr:y>
    </cdr:from>
    <cdr:to>
      <cdr:x>0.45725</cdr:x>
      <cdr:y>0.25764</cdr:y>
    </cdr:to>
    <cdr:sp macro="" textlink="">
      <cdr:nvSpPr>
        <cdr:cNvPr id="30208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2409" y="1203201"/>
          <a:ext cx="1155963" cy="245393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2éme Trimestre</a:t>
          </a:r>
        </a:p>
      </cdr:txBody>
    </cdr:sp>
  </cdr:relSizeAnchor>
  <cdr:relSizeAnchor xmlns:cdr="http://schemas.openxmlformats.org/drawingml/2006/chartDrawing">
    <cdr:from>
      <cdr:x>0.58377</cdr:x>
      <cdr:y>0.20701</cdr:y>
    </cdr:from>
    <cdr:to>
      <cdr:x>0.72421</cdr:x>
      <cdr:y>0.24361</cdr:y>
    </cdr:to>
    <cdr:sp macro="" textlink="">
      <cdr:nvSpPr>
        <cdr:cNvPr id="30208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555" y="1160859"/>
          <a:ext cx="1283336" cy="208360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3éme Trimestre</a:t>
          </a:r>
        </a:p>
      </cdr:txBody>
    </cdr:sp>
  </cdr:relSizeAnchor>
  <cdr:relSizeAnchor xmlns:cdr="http://schemas.openxmlformats.org/drawingml/2006/chartDrawing">
    <cdr:from>
      <cdr:x>0.82475</cdr:x>
      <cdr:y>0.2145</cdr:y>
    </cdr:from>
    <cdr:to>
      <cdr:x>0.9425</cdr:x>
      <cdr:y>0.2495</cdr:y>
    </cdr:to>
    <cdr:sp macro="" textlink="">
      <cdr:nvSpPr>
        <cdr:cNvPr id="302084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226" y="1209365"/>
          <a:ext cx="1078992" cy="196611"/>
        </a:xfrm>
        <a:prstGeom xmlns:a="http://schemas.openxmlformats.org/drawingml/2006/main" prst="flowChartTerminator">
          <a:avLst/>
        </a:prstGeom>
        <a:solidFill xmlns:a="http://schemas.openxmlformats.org/drawingml/2006/main">
          <a:srgbClr val="0000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4éme Trimestre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19050</xdr:rowOff>
    </xdr:from>
    <xdr:to>
      <xdr:col>3</xdr:col>
      <xdr:colOff>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45</xdr:row>
      <xdr:rowOff>0</xdr:rowOff>
    </xdr:from>
    <xdr:to>
      <xdr:col>3</xdr:col>
      <xdr:colOff>0</xdr:colOff>
      <xdr:row>58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15</xdr:row>
      <xdr:rowOff>133350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</xdr:row>
      <xdr:rowOff>19050</xdr:rowOff>
    </xdr:from>
    <xdr:to>
      <xdr:col>3</xdr:col>
      <xdr:colOff>0</xdr:colOff>
      <xdr:row>27</xdr:row>
      <xdr:rowOff>142875</xdr:rowOff>
    </xdr:to>
    <xdr:graphicFrame macro="">
      <xdr:nvGraphicFramePr>
        <xdr:cNvPr id="5" name="Chart 7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60"/>
  <sheetViews>
    <sheetView workbookViewId="0">
      <selection activeCell="D6" sqref="D6:S6"/>
    </sheetView>
  </sheetViews>
  <sheetFormatPr baseColWidth="10" defaultRowHeight="15" x14ac:dyDescent="0.25"/>
  <cols>
    <col min="1" max="1" width="4.5703125" customWidth="1"/>
    <col min="2" max="2" width="11.28515625" customWidth="1"/>
    <col min="3" max="3" width="10.5703125" customWidth="1"/>
    <col min="28" max="28" width="13.140625" customWidth="1"/>
  </cols>
  <sheetData>
    <row r="1" spans="1:28" ht="18.75" x14ac:dyDescent="0.3">
      <c r="B1" s="20" t="s">
        <v>116</v>
      </c>
      <c r="E1" s="12" t="s">
        <v>77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8" ht="15.75" thickBot="1" x14ac:dyDescent="0.3">
      <c r="C2" s="1"/>
    </row>
    <row r="3" spans="1:28" ht="15.75" customHeight="1" thickBot="1" x14ac:dyDescent="0.35">
      <c r="A3" s="95" t="s">
        <v>4</v>
      </c>
      <c r="B3" s="95"/>
      <c r="C3" s="95"/>
      <c r="D3" s="96" t="s">
        <v>0</v>
      </c>
      <c r="E3" s="97"/>
      <c r="F3" s="97"/>
      <c r="G3" s="98"/>
      <c r="H3" s="69" t="s">
        <v>74</v>
      </c>
      <c r="I3" s="70"/>
      <c r="J3" s="70"/>
      <c r="K3" s="71"/>
      <c r="L3" s="79" t="s">
        <v>75</v>
      </c>
      <c r="M3" s="80"/>
      <c r="N3" s="80"/>
      <c r="O3" s="81"/>
      <c r="P3" s="82" t="s">
        <v>1</v>
      </c>
      <c r="Q3" s="83"/>
      <c r="R3" s="83"/>
      <c r="S3" s="84"/>
      <c r="T3" s="99" t="s">
        <v>3</v>
      </c>
      <c r="U3" s="100"/>
      <c r="V3" s="100"/>
      <c r="W3" s="100"/>
      <c r="X3" s="100"/>
      <c r="Y3" s="101"/>
      <c r="Z3" s="85" t="s">
        <v>69</v>
      </c>
      <c r="AA3" s="86"/>
      <c r="AB3" s="87"/>
    </row>
    <row r="4" spans="1:28" ht="31.5" customHeight="1" thickBot="1" x14ac:dyDescent="0.3">
      <c r="A4" s="95"/>
      <c r="B4" s="95"/>
      <c r="C4" s="95"/>
      <c r="D4" s="72" t="s">
        <v>64</v>
      </c>
      <c r="E4" s="72" t="s">
        <v>62</v>
      </c>
      <c r="F4" s="74" t="s">
        <v>2</v>
      </c>
      <c r="G4" s="72" t="s">
        <v>63</v>
      </c>
      <c r="H4" s="72" t="s">
        <v>64</v>
      </c>
      <c r="I4" s="72" t="s">
        <v>62</v>
      </c>
      <c r="J4" s="74" t="s">
        <v>2</v>
      </c>
      <c r="K4" s="72" t="s">
        <v>63</v>
      </c>
      <c r="L4" s="72" t="s">
        <v>64</v>
      </c>
      <c r="M4" s="72" t="s">
        <v>62</v>
      </c>
      <c r="N4" s="74" t="s">
        <v>2</v>
      </c>
      <c r="O4" s="72" t="s">
        <v>63</v>
      </c>
      <c r="P4" s="72" t="s">
        <v>64</v>
      </c>
      <c r="Q4" s="72" t="s">
        <v>62</v>
      </c>
      <c r="R4" s="74" t="s">
        <v>2</v>
      </c>
      <c r="S4" s="72" t="s">
        <v>63</v>
      </c>
      <c r="T4" s="72" t="s">
        <v>64</v>
      </c>
      <c r="U4" s="72" t="s">
        <v>66</v>
      </c>
      <c r="V4" s="74" t="s">
        <v>65</v>
      </c>
      <c r="W4" s="72" t="s">
        <v>67</v>
      </c>
      <c r="X4" s="74" t="s">
        <v>68</v>
      </c>
      <c r="Y4" s="77" t="s">
        <v>61</v>
      </c>
      <c r="Z4" s="88" t="s">
        <v>70</v>
      </c>
      <c r="AA4" s="90" t="s">
        <v>71</v>
      </c>
      <c r="AB4" s="91"/>
    </row>
    <row r="5" spans="1:28" ht="44.25" customHeight="1" thickBot="1" x14ac:dyDescent="0.3">
      <c r="A5" s="8" t="s">
        <v>5</v>
      </c>
      <c r="B5" s="8" t="s">
        <v>6</v>
      </c>
      <c r="C5" s="8" t="s">
        <v>7</v>
      </c>
      <c r="D5" s="73"/>
      <c r="E5" s="73"/>
      <c r="F5" s="75"/>
      <c r="G5" s="76"/>
      <c r="H5" s="73"/>
      <c r="I5" s="73"/>
      <c r="J5" s="75"/>
      <c r="K5" s="76"/>
      <c r="L5" s="73"/>
      <c r="M5" s="73"/>
      <c r="N5" s="75"/>
      <c r="O5" s="76"/>
      <c r="P5" s="73"/>
      <c r="Q5" s="73"/>
      <c r="R5" s="75"/>
      <c r="S5" s="76"/>
      <c r="T5" s="73"/>
      <c r="U5" s="73"/>
      <c r="V5" s="75"/>
      <c r="W5" s="76"/>
      <c r="X5" s="75"/>
      <c r="Y5" s="78"/>
      <c r="Z5" s="89"/>
      <c r="AA5" s="14" t="s">
        <v>72</v>
      </c>
      <c r="AB5" s="15" t="s">
        <v>73</v>
      </c>
    </row>
    <row r="6" spans="1:28" ht="17.25" thickBot="1" x14ac:dyDescent="0.35">
      <c r="A6" s="7" t="s">
        <v>9</v>
      </c>
      <c r="B6" s="18">
        <v>42737</v>
      </c>
      <c r="C6" s="18">
        <f>B6+6</f>
        <v>42743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11">
        <f>D6+H6+L6+P6</f>
        <v>0</v>
      </c>
      <c r="U6" s="11">
        <f>E6+I6+M6+Q6</f>
        <v>0</v>
      </c>
      <c r="V6" s="11">
        <f>F6+J6+N6+R6</f>
        <v>0</v>
      </c>
      <c r="W6" s="11">
        <f>G6+K6+O6+S6</f>
        <v>0</v>
      </c>
      <c r="X6" s="19" t="str">
        <f t="shared" ref="X6:X37" si="0">IF(V6&gt;0,W6/V6,"ND")</f>
        <v>ND</v>
      </c>
      <c r="Y6" s="10" t="b">
        <f t="shared" ref="Y6:Y37" si="1">IF(U6&gt;0,V6/U6)</f>
        <v>0</v>
      </c>
      <c r="Z6" s="16">
        <v>0</v>
      </c>
      <c r="AA6" s="16">
        <v>0</v>
      </c>
      <c r="AB6" s="16">
        <v>0</v>
      </c>
    </row>
    <row r="7" spans="1:28" ht="17.25" thickBot="1" x14ac:dyDescent="0.35">
      <c r="A7" s="7" t="s">
        <v>10</v>
      </c>
      <c r="B7" s="18">
        <f>B6+7</f>
        <v>42744</v>
      </c>
      <c r="C7" s="18">
        <f>B7+6</f>
        <v>42750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1">
        <f t="shared" ref="T7:T57" si="2">D7+H7+L7+P7</f>
        <v>0</v>
      </c>
      <c r="U7" s="11">
        <f t="shared" ref="U7:U57" si="3">E7+I7+M7+Q7</f>
        <v>0</v>
      </c>
      <c r="V7" s="11">
        <f t="shared" ref="V7:V57" si="4">F7+J7+N7+R7</f>
        <v>0</v>
      </c>
      <c r="W7" s="11">
        <f t="shared" ref="W7:W57" si="5">G7+K7+O7+S7</f>
        <v>0</v>
      </c>
      <c r="X7" s="19" t="str">
        <f t="shared" si="0"/>
        <v>ND</v>
      </c>
      <c r="Y7" s="10" t="b">
        <f t="shared" si="1"/>
        <v>0</v>
      </c>
      <c r="Z7" s="16">
        <v>0</v>
      </c>
      <c r="AA7" s="16">
        <v>0</v>
      </c>
      <c r="AB7" s="16">
        <v>0</v>
      </c>
    </row>
    <row r="8" spans="1:28" ht="17.25" thickBot="1" x14ac:dyDescent="0.35">
      <c r="A8" s="7" t="s">
        <v>11</v>
      </c>
      <c r="B8" s="18">
        <f t="shared" ref="B8:B57" si="6">B7+7</f>
        <v>42751</v>
      </c>
      <c r="C8" s="18">
        <f t="shared" ref="C8:C57" si="7">B8+6</f>
        <v>42757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11">
        <f t="shared" si="2"/>
        <v>0</v>
      </c>
      <c r="U8" s="11">
        <f t="shared" si="3"/>
        <v>0</v>
      </c>
      <c r="V8" s="11">
        <f t="shared" si="4"/>
        <v>0</v>
      </c>
      <c r="W8" s="11">
        <f t="shared" si="5"/>
        <v>0</v>
      </c>
      <c r="X8" s="19" t="str">
        <f t="shared" si="0"/>
        <v>ND</v>
      </c>
      <c r="Y8" s="10" t="b">
        <f t="shared" si="1"/>
        <v>0</v>
      </c>
      <c r="Z8" s="16">
        <v>0</v>
      </c>
      <c r="AA8" s="16">
        <v>0</v>
      </c>
      <c r="AB8" s="16">
        <v>0</v>
      </c>
    </row>
    <row r="9" spans="1:28" ht="17.25" thickBot="1" x14ac:dyDescent="0.35">
      <c r="A9" s="7" t="s">
        <v>12</v>
      </c>
      <c r="B9" s="18">
        <f t="shared" si="6"/>
        <v>42758</v>
      </c>
      <c r="C9" s="18">
        <f t="shared" si="7"/>
        <v>42764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11">
        <f t="shared" si="2"/>
        <v>0</v>
      </c>
      <c r="U9" s="11">
        <f t="shared" si="3"/>
        <v>0</v>
      </c>
      <c r="V9" s="11">
        <f t="shared" si="4"/>
        <v>0</v>
      </c>
      <c r="W9" s="11">
        <f t="shared" si="5"/>
        <v>0</v>
      </c>
      <c r="X9" s="19" t="str">
        <f t="shared" si="0"/>
        <v>ND</v>
      </c>
      <c r="Y9" s="10" t="b">
        <f t="shared" si="1"/>
        <v>0</v>
      </c>
      <c r="Z9" s="16">
        <v>0</v>
      </c>
      <c r="AA9" s="16">
        <v>0</v>
      </c>
      <c r="AB9" s="16">
        <v>0</v>
      </c>
    </row>
    <row r="10" spans="1:28" ht="17.25" thickBot="1" x14ac:dyDescent="0.35">
      <c r="A10" s="7" t="s">
        <v>13</v>
      </c>
      <c r="B10" s="18">
        <f t="shared" si="6"/>
        <v>42765</v>
      </c>
      <c r="C10" s="18">
        <f t="shared" si="7"/>
        <v>42771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2"/>
        <v>0</v>
      </c>
      <c r="U10" s="11">
        <f t="shared" si="3"/>
        <v>0</v>
      </c>
      <c r="V10" s="11">
        <f t="shared" si="4"/>
        <v>0</v>
      </c>
      <c r="W10" s="11">
        <f t="shared" si="5"/>
        <v>0</v>
      </c>
      <c r="X10" s="19" t="str">
        <f t="shared" si="0"/>
        <v>ND</v>
      </c>
      <c r="Y10" s="10" t="b">
        <f t="shared" si="1"/>
        <v>0</v>
      </c>
      <c r="Z10" s="16">
        <v>0</v>
      </c>
      <c r="AA10" s="16">
        <v>0</v>
      </c>
      <c r="AB10" s="16">
        <v>0</v>
      </c>
    </row>
    <row r="11" spans="1:28" ht="17.25" thickBot="1" x14ac:dyDescent="0.35">
      <c r="A11" s="7" t="s">
        <v>14</v>
      </c>
      <c r="B11" s="18">
        <f t="shared" si="6"/>
        <v>42772</v>
      </c>
      <c r="C11" s="18">
        <f t="shared" si="7"/>
        <v>42778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2"/>
        <v>0</v>
      </c>
      <c r="U11" s="11">
        <f t="shared" si="3"/>
        <v>0</v>
      </c>
      <c r="V11" s="11">
        <f t="shared" si="4"/>
        <v>0</v>
      </c>
      <c r="W11" s="11">
        <f t="shared" si="5"/>
        <v>0</v>
      </c>
      <c r="X11" s="19" t="str">
        <f t="shared" si="0"/>
        <v>ND</v>
      </c>
      <c r="Y11" s="10" t="b">
        <f t="shared" si="1"/>
        <v>0</v>
      </c>
      <c r="Z11" s="16">
        <v>0</v>
      </c>
      <c r="AA11" s="16">
        <v>0</v>
      </c>
      <c r="AB11" s="16">
        <v>0</v>
      </c>
    </row>
    <row r="12" spans="1:28" ht="17.25" thickBot="1" x14ac:dyDescent="0.35">
      <c r="A12" s="7" t="s">
        <v>15</v>
      </c>
      <c r="B12" s="18">
        <f t="shared" si="6"/>
        <v>42779</v>
      </c>
      <c r="C12" s="18">
        <f t="shared" si="7"/>
        <v>42785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2"/>
        <v>0</v>
      </c>
      <c r="U12" s="11">
        <f t="shared" si="3"/>
        <v>0</v>
      </c>
      <c r="V12" s="11">
        <f t="shared" si="4"/>
        <v>0</v>
      </c>
      <c r="W12" s="11">
        <f t="shared" si="5"/>
        <v>0</v>
      </c>
      <c r="X12" s="19" t="str">
        <f t="shared" si="0"/>
        <v>ND</v>
      </c>
      <c r="Y12" s="10" t="b">
        <f t="shared" si="1"/>
        <v>0</v>
      </c>
      <c r="Z12" s="16">
        <v>0</v>
      </c>
      <c r="AA12" s="16">
        <v>0</v>
      </c>
      <c r="AB12" s="16">
        <v>0</v>
      </c>
    </row>
    <row r="13" spans="1:28" ht="17.25" thickBot="1" x14ac:dyDescent="0.35">
      <c r="A13" s="7" t="s">
        <v>16</v>
      </c>
      <c r="B13" s="18">
        <f t="shared" si="6"/>
        <v>42786</v>
      </c>
      <c r="C13" s="18">
        <f t="shared" si="7"/>
        <v>42792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2"/>
        <v>0</v>
      </c>
      <c r="U13" s="11">
        <f t="shared" si="3"/>
        <v>0</v>
      </c>
      <c r="V13" s="11">
        <f t="shared" si="4"/>
        <v>0</v>
      </c>
      <c r="W13" s="11">
        <f t="shared" si="5"/>
        <v>0</v>
      </c>
      <c r="X13" s="19" t="str">
        <f t="shared" si="0"/>
        <v>ND</v>
      </c>
      <c r="Y13" s="10" t="b">
        <f t="shared" si="1"/>
        <v>0</v>
      </c>
      <c r="Z13" s="16">
        <v>0</v>
      </c>
      <c r="AA13" s="16">
        <v>0</v>
      </c>
      <c r="AB13" s="16">
        <v>0</v>
      </c>
    </row>
    <row r="14" spans="1:28" ht="17.25" thickBot="1" x14ac:dyDescent="0.35">
      <c r="A14" s="7" t="s">
        <v>17</v>
      </c>
      <c r="B14" s="18">
        <f t="shared" si="6"/>
        <v>42793</v>
      </c>
      <c r="C14" s="18">
        <f t="shared" si="7"/>
        <v>42799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1">
        <f t="shared" si="2"/>
        <v>0</v>
      </c>
      <c r="U14" s="11">
        <f t="shared" si="3"/>
        <v>0</v>
      </c>
      <c r="V14" s="11">
        <f t="shared" si="4"/>
        <v>0</v>
      </c>
      <c r="W14" s="11">
        <f t="shared" si="5"/>
        <v>0</v>
      </c>
      <c r="X14" s="19" t="str">
        <f t="shared" si="0"/>
        <v>ND</v>
      </c>
      <c r="Y14" s="10" t="b">
        <f t="shared" si="1"/>
        <v>0</v>
      </c>
      <c r="Z14" s="16">
        <v>0</v>
      </c>
      <c r="AA14" s="16">
        <v>0</v>
      </c>
      <c r="AB14" s="16">
        <v>0</v>
      </c>
    </row>
    <row r="15" spans="1:28" ht="17.25" thickBot="1" x14ac:dyDescent="0.35">
      <c r="A15" s="7" t="s">
        <v>18</v>
      </c>
      <c r="B15" s="18">
        <f t="shared" si="6"/>
        <v>42800</v>
      </c>
      <c r="C15" s="18">
        <f t="shared" si="7"/>
        <v>42806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1">
        <f t="shared" si="2"/>
        <v>0</v>
      </c>
      <c r="U15" s="11">
        <f t="shared" si="3"/>
        <v>0</v>
      </c>
      <c r="V15" s="11">
        <f t="shared" si="4"/>
        <v>0</v>
      </c>
      <c r="W15" s="11">
        <f t="shared" si="5"/>
        <v>0</v>
      </c>
      <c r="X15" s="19" t="str">
        <f t="shared" si="0"/>
        <v>ND</v>
      </c>
      <c r="Y15" s="10" t="b">
        <f t="shared" si="1"/>
        <v>0</v>
      </c>
      <c r="Z15" s="16">
        <v>0</v>
      </c>
      <c r="AA15" s="16">
        <v>0</v>
      </c>
      <c r="AB15" s="16">
        <v>0</v>
      </c>
    </row>
    <row r="16" spans="1:28" ht="17.25" thickBot="1" x14ac:dyDescent="0.35">
      <c r="A16" s="7" t="s">
        <v>19</v>
      </c>
      <c r="B16" s="18">
        <f t="shared" si="6"/>
        <v>42807</v>
      </c>
      <c r="C16" s="18">
        <f t="shared" si="7"/>
        <v>42813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1">
        <f t="shared" si="2"/>
        <v>0</v>
      </c>
      <c r="U16" s="11">
        <f t="shared" si="3"/>
        <v>0</v>
      </c>
      <c r="V16" s="11">
        <f t="shared" si="4"/>
        <v>0</v>
      </c>
      <c r="W16" s="11">
        <f t="shared" si="5"/>
        <v>0</v>
      </c>
      <c r="X16" s="19" t="str">
        <f t="shared" si="0"/>
        <v>ND</v>
      </c>
      <c r="Y16" s="10" t="b">
        <f t="shared" si="1"/>
        <v>0</v>
      </c>
      <c r="Z16" s="16">
        <v>0</v>
      </c>
      <c r="AA16" s="16">
        <v>0</v>
      </c>
      <c r="AB16" s="16">
        <v>0</v>
      </c>
    </row>
    <row r="17" spans="1:28" ht="17.25" thickBot="1" x14ac:dyDescent="0.35">
      <c r="A17" s="7" t="s">
        <v>20</v>
      </c>
      <c r="B17" s="18">
        <f t="shared" si="6"/>
        <v>42814</v>
      </c>
      <c r="C17" s="18">
        <f t="shared" si="7"/>
        <v>42820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11">
        <f t="shared" si="2"/>
        <v>0</v>
      </c>
      <c r="U17" s="11">
        <f t="shared" si="3"/>
        <v>0</v>
      </c>
      <c r="V17" s="11">
        <f t="shared" si="4"/>
        <v>0</v>
      </c>
      <c r="W17" s="11">
        <f t="shared" si="5"/>
        <v>0</v>
      </c>
      <c r="X17" s="19" t="str">
        <f t="shared" si="0"/>
        <v>ND</v>
      </c>
      <c r="Y17" s="10" t="b">
        <f t="shared" si="1"/>
        <v>0</v>
      </c>
      <c r="Z17" s="16">
        <v>0</v>
      </c>
      <c r="AA17" s="16">
        <v>0</v>
      </c>
      <c r="AB17" s="16">
        <v>0</v>
      </c>
    </row>
    <row r="18" spans="1:28" ht="17.25" thickBot="1" x14ac:dyDescent="0.35">
      <c r="A18" s="7" t="s">
        <v>21</v>
      </c>
      <c r="B18" s="18">
        <f t="shared" si="6"/>
        <v>42821</v>
      </c>
      <c r="C18" s="18">
        <f t="shared" si="7"/>
        <v>42827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11">
        <f t="shared" si="2"/>
        <v>0</v>
      </c>
      <c r="U18" s="11">
        <f t="shared" si="3"/>
        <v>0</v>
      </c>
      <c r="V18" s="11">
        <f t="shared" si="4"/>
        <v>0</v>
      </c>
      <c r="W18" s="11">
        <f t="shared" si="5"/>
        <v>0</v>
      </c>
      <c r="X18" s="19" t="str">
        <f t="shared" si="0"/>
        <v>ND</v>
      </c>
      <c r="Y18" s="10" t="b">
        <f t="shared" si="1"/>
        <v>0</v>
      </c>
      <c r="Z18" s="16">
        <v>0</v>
      </c>
      <c r="AA18" s="16">
        <v>0</v>
      </c>
      <c r="AB18" s="16">
        <v>0</v>
      </c>
    </row>
    <row r="19" spans="1:28" ht="17.25" thickBot="1" x14ac:dyDescent="0.35">
      <c r="A19" s="7" t="s">
        <v>22</v>
      </c>
      <c r="B19" s="18">
        <f t="shared" si="6"/>
        <v>42828</v>
      </c>
      <c r="C19" s="18">
        <f t="shared" si="7"/>
        <v>42834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1">
        <f t="shared" si="2"/>
        <v>0</v>
      </c>
      <c r="U19" s="11">
        <f t="shared" si="3"/>
        <v>0</v>
      </c>
      <c r="V19" s="11">
        <f t="shared" si="4"/>
        <v>0</v>
      </c>
      <c r="W19" s="11">
        <f t="shared" si="5"/>
        <v>0</v>
      </c>
      <c r="X19" s="19" t="str">
        <f t="shared" si="0"/>
        <v>ND</v>
      </c>
      <c r="Y19" s="10" t="b">
        <f t="shared" si="1"/>
        <v>0</v>
      </c>
      <c r="Z19" s="16">
        <v>0</v>
      </c>
      <c r="AA19" s="16">
        <v>0</v>
      </c>
      <c r="AB19" s="16">
        <v>0</v>
      </c>
    </row>
    <row r="20" spans="1:28" ht="17.25" thickBot="1" x14ac:dyDescent="0.35">
      <c r="A20" s="7" t="s">
        <v>23</v>
      </c>
      <c r="B20" s="18">
        <f t="shared" si="6"/>
        <v>42835</v>
      </c>
      <c r="C20" s="18">
        <f t="shared" si="7"/>
        <v>42841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1">
        <f t="shared" si="2"/>
        <v>0</v>
      </c>
      <c r="U20" s="11">
        <f t="shared" si="3"/>
        <v>0</v>
      </c>
      <c r="V20" s="11">
        <f t="shared" si="4"/>
        <v>0</v>
      </c>
      <c r="W20" s="11">
        <f t="shared" si="5"/>
        <v>0</v>
      </c>
      <c r="X20" s="19" t="str">
        <f t="shared" si="0"/>
        <v>ND</v>
      </c>
      <c r="Y20" s="10" t="b">
        <f t="shared" si="1"/>
        <v>0</v>
      </c>
      <c r="Z20" s="16">
        <v>0</v>
      </c>
      <c r="AA20" s="16">
        <v>0</v>
      </c>
      <c r="AB20" s="16">
        <v>0</v>
      </c>
    </row>
    <row r="21" spans="1:28" ht="17.25" thickBot="1" x14ac:dyDescent="0.35">
      <c r="A21" s="7" t="s">
        <v>24</v>
      </c>
      <c r="B21" s="18">
        <f t="shared" si="6"/>
        <v>42842</v>
      </c>
      <c r="C21" s="18">
        <f t="shared" si="7"/>
        <v>42848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1">
        <f t="shared" si="2"/>
        <v>0</v>
      </c>
      <c r="U21" s="11">
        <f t="shared" si="3"/>
        <v>0</v>
      </c>
      <c r="V21" s="11">
        <f t="shared" si="4"/>
        <v>0</v>
      </c>
      <c r="W21" s="11">
        <f t="shared" si="5"/>
        <v>0</v>
      </c>
      <c r="X21" s="19" t="str">
        <f t="shared" si="0"/>
        <v>ND</v>
      </c>
      <c r="Y21" s="10" t="b">
        <f t="shared" si="1"/>
        <v>0</v>
      </c>
      <c r="Z21" s="16">
        <v>0</v>
      </c>
      <c r="AA21" s="16">
        <v>0</v>
      </c>
      <c r="AB21" s="16">
        <v>0</v>
      </c>
    </row>
    <row r="22" spans="1:28" ht="17.25" thickBot="1" x14ac:dyDescent="0.35">
      <c r="A22" s="7" t="s">
        <v>25</v>
      </c>
      <c r="B22" s="18">
        <f t="shared" si="6"/>
        <v>42849</v>
      </c>
      <c r="C22" s="18">
        <f t="shared" si="7"/>
        <v>42855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1">
        <f t="shared" si="2"/>
        <v>0</v>
      </c>
      <c r="U22" s="11">
        <f t="shared" si="3"/>
        <v>0</v>
      </c>
      <c r="V22" s="11">
        <f t="shared" si="4"/>
        <v>0</v>
      </c>
      <c r="W22" s="11">
        <f t="shared" si="5"/>
        <v>0</v>
      </c>
      <c r="X22" s="19" t="str">
        <f t="shared" si="0"/>
        <v>ND</v>
      </c>
      <c r="Y22" s="10" t="b">
        <f t="shared" si="1"/>
        <v>0</v>
      </c>
      <c r="Z22" s="16">
        <v>0</v>
      </c>
      <c r="AA22" s="16">
        <v>0</v>
      </c>
      <c r="AB22" s="16">
        <v>0</v>
      </c>
    </row>
    <row r="23" spans="1:28" ht="17.25" thickBot="1" x14ac:dyDescent="0.35">
      <c r="A23" s="7" t="s">
        <v>26</v>
      </c>
      <c r="B23" s="18">
        <f t="shared" si="6"/>
        <v>42856</v>
      </c>
      <c r="C23" s="18">
        <f t="shared" si="7"/>
        <v>42862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1">
        <f t="shared" si="2"/>
        <v>0</v>
      </c>
      <c r="U23" s="11">
        <f t="shared" si="3"/>
        <v>0</v>
      </c>
      <c r="V23" s="11">
        <f t="shared" si="4"/>
        <v>0</v>
      </c>
      <c r="W23" s="11">
        <f t="shared" si="5"/>
        <v>0</v>
      </c>
      <c r="X23" s="19" t="str">
        <f t="shared" si="0"/>
        <v>ND</v>
      </c>
      <c r="Y23" s="10" t="b">
        <f t="shared" si="1"/>
        <v>0</v>
      </c>
      <c r="Z23" s="16">
        <v>0</v>
      </c>
      <c r="AA23" s="16">
        <v>0</v>
      </c>
      <c r="AB23" s="16">
        <v>0</v>
      </c>
    </row>
    <row r="24" spans="1:28" ht="17.25" thickBot="1" x14ac:dyDescent="0.35">
      <c r="A24" s="7" t="s">
        <v>27</v>
      </c>
      <c r="B24" s="18">
        <f t="shared" si="6"/>
        <v>42863</v>
      </c>
      <c r="C24" s="18">
        <f t="shared" si="7"/>
        <v>42869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1">
        <f t="shared" si="2"/>
        <v>0</v>
      </c>
      <c r="U24" s="11">
        <f t="shared" si="3"/>
        <v>0</v>
      </c>
      <c r="V24" s="11">
        <f t="shared" si="4"/>
        <v>0</v>
      </c>
      <c r="W24" s="11">
        <f t="shared" si="5"/>
        <v>0</v>
      </c>
      <c r="X24" s="19" t="str">
        <f t="shared" si="0"/>
        <v>ND</v>
      </c>
      <c r="Y24" s="10" t="b">
        <f t="shared" si="1"/>
        <v>0</v>
      </c>
      <c r="Z24" s="16">
        <v>0</v>
      </c>
      <c r="AA24" s="16">
        <v>0</v>
      </c>
      <c r="AB24" s="16">
        <v>0</v>
      </c>
    </row>
    <row r="25" spans="1:28" ht="17.25" thickBot="1" x14ac:dyDescent="0.35">
      <c r="A25" s="7" t="s">
        <v>28</v>
      </c>
      <c r="B25" s="18">
        <f t="shared" si="6"/>
        <v>42870</v>
      </c>
      <c r="C25" s="18">
        <f t="shared" si="7"/>
        <v>42876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1">
        <f t="shared" si="2"/>
        <v>0</v>
      </c>
      <c r="U25" s="11">
        <f t="shared" si="3"/>
        <v>0</v>
      </c>
      <c r="V25" s="11">
        <f t="shared" si="4"/>
        <v>0</v>
      </c>
      <c r="W25" s="11">
        <f t="shared" si="5"/>
        <v>0</v>
      </c>
      <c r="X25" s="19" t="str">
        <f t="shared" si="0"/>
        <v>ND</v>
      </c>
      <c r="Y25" s="10" t="b">
        <f t="shared" si="1"/>
        <v>0</v>
      </c>
      <c r="Z25" s="16">
        <v>0</v>
      </c>
      <c r="AA25" s="16">
        <v>0</v>
      </c>
      <c r="AB25" s="16">
        <v>0</v>
      </c>
    </row>
    <row r="26" spans="1:28" ht="17.25" thickBot="1" x14ac:dyDescent="0.35">
      <c r="A26" s="7" t="s">
        <v>29</v>
      </c>
      <c r="B26" s="18">
        <f t="shared" si="6"/>
        <v>42877</v>
      </c>
      <c r="C26" s="18">
        <f t="shared" si="7"/>
        <v>42883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1">
        <f t="shared" si="2"/>
        <v>0</v>
      </c>
      <c r="U26" s="11">
        <f t="shared" si="3"/>
        <v>0</v>
      </c>
      <c r="V26" s="11">
        <f t="shared" si="4"/>
        <v>0</v>
      </c>
      <c r="W26" s="11">
        <f t="shared" si="5"/>
        <v>0</v>
      </c>
      <c r="X26" s="19" t="str">
        <f t="shared" si="0"/>
        <v>ND</v>
      </c>
      <c r="Y26" s="10" t="b">
        <f t="shared" si="1"/>
        <v>0</v>
      </c>
      <c r="Z26" s="16">
        <v>0</v>
      </c>
      <c r="AA26" s="16">
        <v>0</v>
      </c>
      <c r="AB26" s="16">
        <v>0</v>
      </c>
    </row>
    <row r="27" spans="1:28" ht="17.25" thickBot="1" x14ac:dyDescent="0.35">
      <c r="A27" s="7" t="s">
        <v>30</v>
      </c>
      <c r="B27" s="18">
        <f t="shared" si="6"/>
        <v>42884</v>
      </c>
      <c r="C27" s="18">
        <f t="shared" si="7"/>
        <v>42890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11">
        <f t="shared" si="2"/>
        <v>0</v>
      </c>
      <c r="U27" s="11">
        <f t="shared" si="3"/>
        <v>0</v>
      </c>
      <c r="V27" s="11">
        <f t="shared" si="4"/>
        <v>0</v>
      </c>
      <c r="W27" s="11">
        <f t="shared" si="5"/>
        <v>0</v>
      </c>
      <c r="X27" s="19" t="str">
        <f t="shared" si="0"/>
        <v>ND</v>
      </c>
      <c r="Y27" s="10" t="b">
        <f t="shared" si="1"/>
        <v>0</v>
      </c>
      <c r="Z27" s="16">
        <v>0</v>
      </c>
      <c r="AA27" s="16">
        <v>0</v>
      </c>
      <c r="AB27" s="16">
        <v>0</v>
      </c>
    </row>
    <row r="28" spans="1:28" ht="17.25" thickBot="1" x14ac:dyDescent="0.35">
      <c r="A28" s="7" t="s">
        <v>31</v>
      </c>
      <c r="B28" s="18">
        <f t="shared" si="6"/>
        <v>42891</v>
      </c>
      <c r="C28" s="18">
        <f t="shared" si="7"/>
        <v>42897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11">
        <f t="shared" si="2"/>
        <v>0</v>
      </c>
      <c r="U28" s="11">
        <f t="shared" si="3"/>
        <v>0</v>
      </c>
      <c r="V28" s="11">
        <f t="shared" si="4"/>
        <v>0</v>
      </c>
      <c r="W28" s="11">
        <f t="shared" si="5"/>
        <v>0</v>
      </c>
      <c r="X28" s="19" t="str">
        <f t="shared" si="0"/>
        <v>ND</v>
      </c>
      <c r="Y28" s="10" t="b">
        <f t="shared" si="1"/>
        <v>0</v>
      </c>
      <c r="Z28" s="16">
        <v>0</v>
      </c>
      <c r="AA28" s="16">
        <v>0</v>
      </c>
      <c r="AB28" s="16">
        <v>0</v>
      </c>
    </row>
    <row r="29" spans="1:28" ht="17.25" thickBot="1" x14ac:dyDescent="0.35">
      <c r="A29" s="7" t="s">
        <v>32</v>
      </c>
      <c r="B29" s="18">
        <f t="shared" si="6"/>
        <v>42898</v>
      </c>
      <c r="C29" s="18">
        <f t="shared" si="7"/>
        <v>42904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11">
        <f t="shared" si="2"/>
        <v>0</v>
      </c>
      <c r="U29" s="11">
        <f t="shared" si="3"/>
        <v>0</v>
      </c>
      <c r="V29" s="11">
        <f t="shared" si="4"/>
        <v>0</v>
      </c>
      <c r="W29" s="11">
        <f t="shared" si="5"/>
        <v>0</v>
      </c>
      <c r="X29" s="19" t="str">
        <f t="shared" si="0"/>
        <v>ND</v>
      </c>
      <c r="Y29" s="10" t="b">
        <f t="shared" si="1"/>
        <v>0</v>
      </c>
      <c r="Z29" s="16">
        <v>0</v>
      </c>
      <c r="AA29" s="16">
        <v>0</v>
      </c>
      <c r="AB29" s="16">
        <v>0</v>
      </c>
    </row>
    <row r="30" spans="1:28" ht="17.25" thickBot="1" x14ac:dyDescent="0.35">
      <c r="A30" s="7" t="s">
        <v>33</v>
      </c>
      <c r="B30" s="18">
        <f t="shared" si="6"/>
        <v>42905</v>
      </c>
      <c r="C30" s="18">
        <f t="shared" si="7"/>
        <v>42911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11">
        <f t="shared" si="2"/>
        <v>0</v>
      </c>
      <c r="U30" s="11">
        <f t="shared" si="3"/>
        <v>0</v>
      </c>
      <c r="V30" s="11">
        <f t="shared" si="4"/>
        <v>0</v>
      </c>
      <c r="W30" s="11">
        <f t="shared" si="5"/>
        <v>0</v>
      </c>
      <c r="X30" s="19" t="str">
        <f t="shared" si="0"/>
        <v>ND</v>
      </c>
      <c r="Y30" s="10" t="b">
        <f t="shared" si="1"/>
        <v>0</v>
      </c>
      <c r="Z30" s="16">
        <v>0</v>
      </c>
      <c r="AA30" s="16">
        <v>0</v>
      </c>
      <c r="AB30" s="16">
        <v>0</v>
      </c>
    </row>
    <row r="31" spans="1:28" ht="17.25" thickBot="1" x14ac:dyDescent="0.35">
      <c r="A31" s="7" t="s">
        <v>34</v>
      </c>
      <c r="B31" s="18">
        <f t="shared" si="6"/>
        <v>42912</v>
      </c>
      <c r="C31" s="18">
        <f t="shared" si="7"/>
        <v>42918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1">
        <f t="shared" si="2"/>
        <v>0</v>
      </c>
      <c r="U31" s="11">
        <f t="shared" si="3"/>
        <v>0</v>
      </c>
      <c r="V31" s="11">
        <f t="shared" si="4"/>
        <v>0</v>
      </c>
      <c r="W31" s="11">
        <f t="shared" si="5"/>
        <v>0</v>
      </c>
      <c r="X31" s="19" t="str">
        <f t="shared" si="0"/>
        <v>ND</v>
      </c>
      <c r="Y31" s="10" t="b">
        <f t="shared" si="1"/>
        <v>0</v>
      </c>
      <c r="Z31" s="16">
        <v>0</v>
      </c>
      <c r="AA31" s="16">
        <v>0</v>
      </c>
      <c r="AB31" s="16">
        <v>0</v>
      </c>
    </row>
    <row r="32" spans="1:28" ht="17.25" thickBot="1" x14ac:dyDescent="0.35">
      <c r="A32" s="7" t="s">
        <v>35</v>
      </c>
      <c r="B32" s="18">
        <f t="shared" si="6"/>
        <v>42919</v>
      </c>
      <c r="C32" s="18">
        <f t="shared" si="7"/>
        <v>42925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1">
        <f t="shared" si="2"/>
        <v>0</v>
      </c>
      <c r="U32" s="11">
        <f t="shared" si="3"/>
        <v>0</v>
      </c>
      <c r="V32" s="11">
        <f t="shared" si="4"/>
        <v>0</v>
      </c>
      <c r="W32" s="11">
        <f t="shared" si="5"/>
        <v>0</v>
      </c>
      <c r="X32" s="19" t="str">
        <f t="shared" si="0"/>
        <v>ND</v>
      </c>
      <c r="Y32" s="10" t="b">
        <f t="shared" si="1"/>
        <v>0</v>
      </c>
      <c r="Z32" s="16">
        <v>0</v>
      </c>
      <c r="AA32" s="16">
        <v>0</v>
      </c>
      <c r="AB32" s="16">
        <v>0</v>
      </c>
    </row>
    <row r="33" spans="1:28" ht="17.25" thickBot="1" x14ac:dyDescent="0.35">
      <c r="A33" s="7" t="s">
        <v>36</v>
      </c>
      <c r="B33" s="18">
        <f t="shared" si="6"/>
        <v>42926</v>
      </c>
      <c r="C33" s="18">
        <f t="shared" si="7"/>
        <v>42932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11">
        <f t="shared" si="2"/>
        <v>0</v>
      </c>
      <c r="U33" s="11">
        <f t="shared" si="3"/>
        <v>0</v>
      </c>
      <c r="V33" s="11">
        <f t="shared" si="4"/>
        <v>0</v>
      </c>
      <c r="W33" s="11">
        <f t="shared" si="5"/>
        <v>0</v>
      </c>
      <c r="X33" s="19" t="str">
        <f t="shared" si="0"/>
        <v>ND</v>
      </c>
      <c r="Y33" s="10" t="b">
        <f t="shared" si="1"/>
        <v>0</v>
      </c>
      <c r="Z33" s="16">
        <v>0</v>
      </c>
      <c r="AA33" s="16">
        <v>0</v>
      </c>
      <c r="AB33" s="16">
        <v>0</v>
      </c>
    </row>
    <row r="34" spans="1:28" ht="17.25" thickBot="1" x14ac:dyDescent="0.35">
      <c r="A34" s="7" t="s">
        <v>37</v>
      </c>
      <c r="B34" s="18">
        <f t="shared" si="6"/>
        <v>42933</v>
      </c>
      <c r="C34" s="18">
        <f t="shared" si="7"/>
        <v>42939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1">
        <f t="shared" si="2"/>
        <v>0</v>
      </c>
      <c r="U34" s="11">
        <f t="shared" si="3"/>
        <v>0</v>
      </c>
      <c r="V34" s="11">
        <f t="shared" si="4"/>
        <v>0</v>
      </c>
      <c r="W34" s="11">
        <f t="shared" si="5"/>
        <v>0</v>
      </c>
      <c r="X34" s="19" t="str">
        <f t="shared" si="0"/>
        <v>ND</v>
      </c>
      <c r="Y34" s="10" t="b">
        <f t="shared" si="1"/>
        <v>0</v>
      </c>
      <c r="Z34" s="16">
        <v>0</v>
      </c>
      <c r="AA34" s="16">
        <v>0</v>
      </c>
      <c r="AB34" s="16">
        <v>0</v>
      </c>
    </row>
    <row r="35" spans="1:28" ht="17.25" thickBot="1" x14ac:dyDescent="0.35">
      <c r="A35" s="7" t="s">
        <v>38</v>
      </c>
      <c r="B35" s="18">
        <f t="shared" si="6"/>
        <v>42940</v>
      </c>
      <c r="C35" s="18">
        <f t="shared" si="7"/>
        <v>42946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1">
        <f t="shared" si="2"/>
        <v>0</v>
      </c>
      <c r="U35" s="11">
        <f t="shared" si="3"/>
        <v>0</v>
      </c>
      <c r="V35" s="11">
        <f t="shared" si="4"/>
        <v>0</v>
      </c>
      <c r="W35" s="11">
        <f t="shared" si="5"/>
        <v>0</v>
      </c>
      <c r="X35" s="19" t="str">
        <f t="shared" si="0"/>
        <v>ND</v>
      </c>
      <c r="Y35" s="10" t="b">
        <f t="shared" si="1"/>
        <v>0</v>
      </c>
      <c r="Z35" s="16">
        <v>0</v>
      </c>
      <c r="AA35" s="16">
        <v>0</v>
      </c>
      <c r="AB35" s="16">
        <v>0</v>
      </c>
    </row>
    <row r="36" spans="1:28" ht="17.25" thickBot="1" x14ac:dyDescent="0.35">
      <c r="A36" s="7" t="s">
        <v>39</v>
      </c>
      <c r="B36" s="18">
        <f t="shared" si="6"/>
        <v>42947</v>
      </c>
      <c r="C36" s="18">
        <f t="shared" si="7"/>
        <v>42953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1">
        <f t="shared" si="2"/>
        <v>0</v>
      </c>
      <c r="U36" s="11">
        <f t="shared" si="3"/>
        <v>0</v>
      </c>
      <c r="V36" s="11">
        <f t="shared" si="4"/>
        <v>0</v>
      </c>
      <c r="W36" s="11">
        <f t="shared" si="5"/>
        <v>0</v>
      </c>
      <c r="X36" s="19" t="str">
        <f t="shared" si="0"/>
        <v>ND</v>
      </c>
      <c r="Y36" s="10" t="b">
        <f t="shared" si="1"/>
        <v>0</v>
      </c>
      <c r="Z36" s="16">
        <v>0</v>
      </c>
      <c r="AA36" s="16">
        <v>0</v>
      </c>
      <c r="AB36" s="16">
        <v>0</v>
      </c>
    </row>
    <row r="37" spans="1:28" ht="17.25" thickBot="1" x14ac:dyDescent="0.35">
      <c r="A37" s="7" t="s">
        <v>40</v>
      </c>
      <c r="B37" s="18">
        <f t="shared" si="6"/>
        <v>42954</v>
      </c>
      <c r="C37" s="18">
        <f t="shared" si="7"/>
        <v>42960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1">
        <f t="shared" si="2"/>
        <v>0</v>
      </c>
      <c r="U37" s="11">
        <f t="shared" si="3"/>
        <v>0</v>
      </c>
      <c r="V37" s="11">
        <f t="shared" si="4"/>
        <v>0</v>
      </c>
      <c r="W37" s="11">
        <f t="shared" si="5"/>
        <v>0</v>
      </c>
      <c r="X37" s="19" t="str">
        <f t="shared" si="0"/>
        <v>ND</v>
      </c>
      <c r="Y37" s="10" t="b">
        <f t="shared" si="1"/>
        <v>0</v>
      </c>
      <c r="Z37" s="16">
        <v>0</v>
      </c>
      <c r="AA37" s="16">
        <v>0</v>
      </c>
      <c r="AB37" s="16">
        <v>0</v>
      </c>
    </row>
    <row r="38" spans="1:28" ht="17.25" thickBot="1" x14ac:dyDescent="0.35">
      <c r="A38" s="7" t="s">
        <v>41</v>
      </c>
      <c r="B38" s="18">
        <f t="shared" si="6"/>
        <v>42961</v>
      </c>
      <c r="C38" s="18">
        <f t="shared" si="7"/>
        <v>42967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1">
        <f t="shared" si="2"/>
        <v>0</v>
      </c>
      <c r="U38" s="11">
        <f t="shared" si="3"/>
        <v>0</v>
      </c>
      <c r="V38" s="11">
        <f t="shared" si="4"/>
        <v>0</v>
      </c>
      <c r="W38" s="11">
        <f t="shared" si="5"/>
        <v>0</v>
      </c>
      <c r="X38" s="9" t="str">
        <f t="shared" ref="X38:X58" si="8">IF(V38&gt;0,W38/V38,"ND")</f>
        <v>ND</v>
      </c>
      <c r="Y38" s="10" t="b">
        <f t="shared" ref="Y38:Y58" si="9">IF(U38&gt;0,V38/U38)</f>
        <v>0</v>
      </c>
      <c r="Z38" s="16">
        <v>0</v>
      </c>
      <c r="AA38" s="16">
        <v>0</v>
      </c>
      <c r="AB38" s="16">
        <v>0</v>
      </c>
    </row>
    <row r="39" spans="1:28" ht="17.25" thickBot="1" x14ac:dyDescent="0.35">
      <c r="A39" s="7" t="s">
        <v>42</v>
      </c>
      <c r="B39" s="18">
        <f t="shared" si="6"/>
        <v>42968</v>
      </c>
      <c r="C39" s="18">
        <f t="shared" si="7"/>
        <v>42974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1">
        <f t="shared" si="2"/>
        <v>0</v>
      </c>
      <c r="U39" s="11">
        <f t="shared" si="3"/>
        <v>0</v>
      </c>
      <c r="V39" s="11">
        <f t="shared" si="4"/>
        <v>0</v>
      </c>
      <c r="W39" s="11">
        <f t="shared" si="5"/>
        <v>0</v>
      </c>
      <c r="X39" s="9" t="str">
        <f t="shared" si="8"/>
        <v>ND</v>
      </c>
      <c r="Y39" s="10" t="b">
        <f t="shared" si="9"/>
        <v>0</v>
      </c>
      <c r="Z39" s="16">
        <v>0</v>
      </c>
      <c r="AA39" s="16">
        <v>0</v>
      </c>
      <c r="AB39" s="16">
        <v>0</v>
      </c>
    </row>
    <row r="40" spans="1:28" ht="15.75" customHeight="1" thickBot="1" x14ac:dyDescent="0.35">
      <c r="A40" s="7" t="s">
        <v>43</v>
      </c>
      <c r="B40" s="18">
        <f t="shared" si="6"/>
        <v>42975</v>
      </c>
      <c r="C40" s="18">
        <f t="shared" si="7"/>
        <v>42981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1">
        <f t="shared" si="2"/>
        <v>0</v>
      </c>
      <c r="U40" s="11">
        <f t="shared" si="3"/>
        <v>0</v>
      </c>
      <c r="V40" s="11">
        <f t="shared" si="4"/>
        <v>0</v>
      </c>
      <c r="W40" s="11">
        <f t="shared" si="5"/>
        <v>0</v>
      </c>
      <c r="X40" s="9" t="str">
        <f t="shared" si="8"/>
        <v>ND</v>
      </c>
      <c r="Y40" s="10" t="b">
        <f t="shared" si="9"/>
        <v>0</v>
      </c>
      <c r="Z40" s="16">
        <v>0</v>
      </c>
      <c r="AA40" s="16">
        <v>0</v>
      </c>
      <c r="AB40" s="16">
        <v>0</v>
      </c>
    </row>
    <row r="41" spans="1:28" ht="17.25" thickBot="1" x14ac:dyDescent="0.35">
      <c r="A41" s="7" t="s">
        <v>44</v>
      </c>
      <c r="B41" s="18">
        <f t="shared" si="6"/>
        <v>42982</v>
      </c>
      <c r="C41" s="18">
        <f t="shared" si="7"/>
        <v>42988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1">
        <f t="shared" si="2"/>
        <v>0</v>
      </c>
      <c r="U41" s="11">
        <f t="shared" si="3"/>
        <v>0</v>
      </c>
      <c r="V41" s="11">
        <f t="shared" si="4"/>
        <v>0</v>
      </c>
      <c r="W41" s="11">
        <f t="shared" si="5"/>
        <v>0</v>
      </c>
      <c r="X41" s="9" t="str">
        <f t="shared" si="8"/>
        <v>ND</v>
      </c>
      <c r="Y41" s="10" t="b">
        <f t="shared" si="9"/>
        <v>0</v>
      </c>
      <c r="Z41" s="16">
        <v>0</v>
      </c>
      <c r="AA41" s="16">
        <v>2</v>
      </c>
      <c r="AB41" s="26" t="s">
        <v>79</v>
      </c>
    </row>
    <row r="42" spans="1:28" ht="17.25" thickBot="1" x14ac:dyDescent="0.35">
      <c r="A42" s="7" t="s">
        <v>45</v>
      </c>
      <c r="B42" s="18">
        <f t="shared" si="6"/>
        <v>42989</v>
      </c>
      <c r="C42" s="18">
        <f t="shared" si="7"/>
        <v>42995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1">
        <f t="shared" si="2"/>
        <v>0</v>
      </c>
      <c r="U42" s="11">
        <f t="shared" si="3"/>
        <v>0</v>
      </c>
      <c r="V42" s="11">
        <f t="shared" si="4"/>
        <v>0</v>
      </c>
      <c r="W42" s="11">
        <f t="shared" si="5"/>
        <v>0</v>
      </c>
      <c r="X42" s="9" t="str">
        <f t="shared" si="8"/>
        <v>ND</v>
      </c>
      <c r="Y42" s="10" t="b">
        <f t="shared" si="9"/>
        <v>0</v>
      </c>
      <c r="Z42" s="16">
        <v>0</v>
      </c>
      <c r="AA42" s="16">
        <v>0</v>
      </c>
      <c r="AB42" s="16">
        <v>0</v>
      </c>
    </row>
    <row r="43" spans="1:28" ht="17.25" thickBot="1" x14ac:dyDescent="0.35">
      <c r="A43" s="7" t="s">
        <v>46</v>
      </c>
      <c r="B43" s="18">
        <f t="shared" si="6"/>
        <v>42996</v>
      </c>
      <c r="C43" s="18">
        <f t="shared" si="7"/>
        <v>43002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1">
        <f t="shared" si="2"/>
        <v>0</v>
      </c>
      <c r="U43" s="11">
        <f t="shared" si="3"/>
        <v>0</v>
      </c>
      <c r="V43" s="11">
        <f t="shared" si="4"/>
        <v>0</v>
      </c>
      <c r="W43" s="11">
        <f t="shared" si="5"/>
        <v>0</v>
      </c>
      <c r="X43" s="9" t="str">
        <f t="shared" si="8"/>
        <v>ND</v>
      </c>
      <c r="Y43" s="10" t="b">
        <f t="shared" si="9"/>
        <v>0</v>
      </c>
      <c r="Z43" s="16">
        <v>0</v>
      </c>
      <c r="AA43" s="16">
        <v>0</v>
      </c>
      <c r="AB43" s="16">
        <v>0</v>
      </c>
    </row>
    <row r="44" spans="1:28" ht="17.25" thickBot="1" x14ac:dyDescent="0.35">
      <c r="A44" s="7" t="s">
        <v>47</v>
      </c>
      <c r="B44" s="18">
        <f t="shared" si="6"/>
        <v>43003</v>
      </c>
      <c r="C44" s="18">
        <f t="shared" si="7"/>
        <v>43009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1">
        <f t="shared" si="2"/>
        <v>0</v>
      </c>
      <c r="U44" s="11">
        <f t="shared" si="3"/>
        <v>0</v>
      </c>
      <c r="V44" s="11">
        <f t="shared" si="4"/>
        <v>0</v>
      </c>
      <c r="W44" s="11">
        <f t="shared" si="5"/>
        <v>0</v>
      </c>
      <c r="X44" s="9" t="str">
        <f t="shared" si="8"/>
        <v>ND</v>
      </c>
      <c r="Y44" s="10" t="b">
        <f t="shared" si="9"/>
        <v>0</v>
      </c>
      <c r="Z44" s="16">
        <v>0</v>
      </c>
      <c r="AA44" s="16">
        <v>0</v>
      </c>
      <c r="AB44" s="16">
        <v>0</v>
      </c>
    </row>
    <row r="45" spans="1:28" ht="17.25" thickBot="1" x14ac:dyDescent="0.35">
      <c r="A45" s="7" t="s">
        <v>48</v>
      </c>
      <c r="B45" s="18">
        <f t="shared" si="6"/>
        <v>43010</v>
      </c>
      <c r="C45" s="18">
        <f t="shared" si="7"/>
        <v>43016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1">
        <f t="shared" si="2"/>
        <v>0</v>
      </c>
      <c r="U45" s="11">
        <f t="shared" si="3"/>
        <v>0</v>
      </c>
      <c r="V45" s="11">
        <f t="shared" si="4"/>
        <v>0</v>
      </c>
      <c r="W45" s="11">
        <f t="shared" si="5"/>
        <v>0</v>
      </c>
      <c r="X45" s="9" t="str">
        <f t="shared" si="8"/>
        <v>ND</v>
      </c>
      <c r="Y45" s="10" t="b">
        <f t="shared" si="9"/>
        <v>0</v>
      </c>
      <c r="Z45" s="16">
        <v>0</v>
      </c>
      <c r="AA45" s="16">
        <v>0</v>
      </c>
      <c r="AB45" s="16">
        <v>0</v>
      </c>
    </row>
    <row r="46" spans="1:28" ht="17.25" thickBot="1" x14ac:dyDescent="0.35">
      <c r="A46" s="7" t="s">
        <v>49</v>
      </c>
      <c r="B46" s="18">
        <f t="shared" si="6"/>
        <v>43017</v>
      </c>
      <c r="C46" s="18">
        <f t="shared" si="7"/>
        <v>43023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1">
        <f t="shared" si="2"/>
        <v>0</v>
      </c>
      <c r="U46" s="11">
        <f t="shared" si="3"/>
        <v>0</v>
      </c>
      <c r="V46" s="11">
        <f t="shared" si="4"/>
        <v>0</v>
      </c>
      <c r="W46" s="11">
        <f t="shared" si="5"/>
        <v>0</v>
      </c>
      <c r="X46" s="9" t="str">
        <f t="shared" si="8"/>
        <v>ND</v>
      </c>
      <c r="Y46" s="10" t="b">
        <f t="shared" si="9"/>
        <v>0</v>
      </c>
      <c r="Z46" s="16">
        <v>0</v>
      </c>
      <c r="AA46" s="16">
        <v>0</v>
      </c>
      <c r="AB46" s="16">
        <v>0</v>
      </c>
    </row>
    <row r="47" spans="1:28" ht="17.25" thickBot="1" x14ac:dyDescent="0.35">
      <c r="A47" s="7" t="s">
        <v>50</v>
      </c>
      <c r="B47" s="18">
        <f t="shared" si="6"/>
        <v>43024</v>
      </c>
      <c r="C47" s="18">
        <f t="shared" si="7"/>
        <v>43030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1">
        <f t="shared" si="2"/>
        <v>0</v>
      </c>
      <c r="U47" s="11">
        <f t="shared" si="3"/>
        <v>0</v>
      </c>
      <c r="V47" s="11">
        <f t="shared" si="4"/>
        <v>0</v>
      </c>
      <c r="W47" s="11">
        <f t="shared" si="5"/>
        <v>0</v>
      </c>
      <c r="X47" s="9" t="str">
        <f t="shared" si="8"/>
        <v>ND</v>
      </c>
      <c r="Y47" s="10" t="b">
        <f t="shared" si="9"/>
        <v>0</v>
      </c>
      <c r="Z47" s="16">
        <v>0</v>
      </c>
      <c r="AA47" s="16">
        <v>0</v>
      </c>
      <c r="AB47" s="16">
        <v>0</v>
      </c>
    </row>
    <row r="48" spans="1:28" ht="17.25" thickBot="1" x14ac:dyDescent="0.35">
      <c r="A48" s="7" t="s">
        <v>51</v>
      </c>
      <c r="B48" s="18">
        <f t="shared" si="6"/>
        <v>43031</v>
      </c>
      <c r="C48" s="18">
        <f t="shared" si="7"/>
        <v>43037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1">
        <f t="shared" si="2"/>
        <v>0</v>
      </c>
      <c r="U48" s="11">
        <f t="shared" si="3"/>
        <v>0</v>
      </c>
      <c r="V48" s="11">
        <f t="shared" si="4"/>
        <v>0</v>
      </c>
      <c r="W48" s="11">
        <f t="shared" si="5"/>
        <v>0</v>
      </c>
      <c r="X48" s="9" t="str">
        <f t="shared" si="8"/>
        <v>ND</v>
      </c>
      <c r="Y48" s="10" t="b">
        <f t="shared" si="9"/>
        <v>0</v>
      </c>
      <c r="Z48" s="16">
        <v>0</v>
      </c>
      <c r="AA48" s="16">
        <v>0</v>
      </c>
      <c r="AB48" s="16">
        <v>0</v>
      </c>
    </row>
    <row r="49" spans="1:28" ht="17.25" thickBot="1" x14ac:dyDescent="0.35">
      <c r="A49" s="7" t="s">
        <v>52</v>
      </c>
      <c r="B49" s="18">
        <f t="shared" si="6"/>
        <v>43038</v>
      </c>
      <c r="C49" s="18">
        <f t="shared" si="7"/>
        <v>43044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11">
        <f t="shared" si="2"/>
        <v>0</v>
      </c>
      <c r="U49" s="11">
        <f t="shared" si="3"/>
        <v>0</v>
      </c>
      <c r="V49" s="11">
        <f t="shared" si="4"/>
        <v>0</v>
      </c>
      <c r="W49" s="11">
        <f t="shared" si="5"/>
        <v>0</v>
      </c>
      <c r="X49" s="9" t="str">
        <f t="shared" si="8"/>
        <v>ND</v>
      </c>
      <c r="Y49" s="10" t="b">
        <f t="shared" si="9"/>
        <v>0</v>
      </c>
      <c r="Z49" s="16">
        <v>0</v>
      </c>
      <c r="AA49" s="16">
        <v>2</v>
      </c>
      <c r="AB49" s="26" t="s">
        <v>78</v>
      </c>
    </row>
    <row r="50" spans="1:28" ht="15.75" customHeight="1" thickBot="1" x14ac:dyDescent="0.35">
      <c r="A50" s="7" t="s">
        <v>53</v>
      </c>
      <c r="B50" s="18">
        <f t="shared" si="6"/>
        <v>43045</v>
      </c>
      <c r="C50" s="18">
        <f t="shared" si="7"/>
        <v>43051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11">
        <f t="shared" si="2"/>
        <v>0</v>
      </c>
      <c r="U50" s="11">
        <f t="shared" si="3"/>
        <v>0</v>
      </c>
      <c r="V50" s="11">
        <f t="shared" si="4"/>
        <v>0</v>
      </c>
      <c r="W50" s="11">
        <f t="shared" si="5"/>
        <v>0</v>
      </c>
      <c r="X50" s="9" t="str">
        <f t="shared" si="8"/>
        <v>ND</v>
      </c>
      <c r="Y50" s="10" t="b">
        <f t="shared" si="9"/>
        <v>0</v>
      </c>
      <c r="Z50" s="16">
        <v>0</v>
      </c>
      <c r="AA50" s="16">
        <v>0</v>
      </c>
      <c r="AB50" s="16">
        <v>0</v>
      </c>
    </row>
    <row r="51" spans="1:28" ht="17.25" thickBot="1" x14ac:dyDescent="0.35">
      <c r="A51" s="7" t="s">
        <v>54</v>
      </c>
      <c r="B51" s="18">
        <f t="shared" si="6"/>
        <v>43052</v>
      </c>
      <c r="C51" s="18">
        <f t="shared" si="7"/>
        <v>43058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11">
        <f t="shared" si="2"/>
        <v>0</v>
      </c>
      <c r="U51" s="11">
        <f t="shared" si="3"/>
        <v>0</v>
      </c>
      <c r="V51" s="11">
        <f t="shared" si="4"/>
        <v>0</v>
      </c>
      <c r="W51" s="11">
        <f t="shared" si="5"/>
        <v>0</v>
      </c>
      <c r="X51" s="9" t="str">
        <f t="shared" si="8"/>
        <v>ND</v>
      </c>
      <c r="Y51" s="10" t="b">
        <f t="shared" si="9"/>
        <v>0</v>
      </c>
      <c r="Z51" s="16">
        <v>0</v>
      </c>
      <c r="AA51" s="16">
        <v>0</v>
      </c>
      <c r="AB51" s="16">
        <v>0</v>
      </c>
    </row>
    <row r="52" spans="1:28" ht="17.25" thickBot="1" x14ac:dyDescent="0.35">
      <c r="A52" s="7" t="s">
        <v>55</v>
      </c>
      <c r="B52" s="18">
        <f t="shared" si="6"/>
        <v>43059</v>
      </c>
      <c r="C52" s="18">
        <f t="shared" si="7"/>
        <v>43065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11">
        <f t="shared" si="2"/>
        <v>0</v>
      </c>
      <c r="U52" s="11">
        <f t="shared" si="3"/>
        <v>0</v>
      </c>
      <c r="V52" s="11">
        <f t="shared" si="4"/>
        <v>0</v>
      </c>
      <c r="W52" s="11">
        <f t="shared" si="5"/>
        <v>0</v>
      </c>
      <c r="X52" s="9" t="str">
        <f t="shared" si="8"/>
        <v>ND</v>
      </c>
      <c r="Y52" s="10" t="b">
        <f t="shared" si="9"/>
        <v>0</v>
      </c>
      <c r="Z52" s="16">
        <v>0</v>
      </c>
      <c r="AA52" s="16">
        <v>0</v>
      </c>
      <c r="AB52" s="16">
        <v>0</v>
      </c>
    </row>
    <row r="53" spans="1:28" ht="17.25" thickBot="1" x14ac:dyDescent="0.35">
      <c r="A53" s="7" t="s">
        <v>56</v>
      </c>
      <c r="B53" s="18">
        <f t="shared" si="6"/>
        <v>43066</v>
      </c>
      <c r="C53" s="18">
        <f t="shared" si="7"/>
        <v>43072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11">
        <f t="shared" si="2"/>
        <v>0</v>
      </c>
      <c r="U53" s="11">
        <f t="shared" si="3"/>
        <v>0</v>
      </c>
      <c r="V53" s="11">
        <f t="shared" si="4"/>
        <v>0</v>
      </c>
      <c r="W53" s="11">
        <f t="shared" si="5"/>
        <v>0</v>
      </c>
      <c r="X53" s="9" t="str">
        <f t="shared" si="8"/>
        <v>ND</v>
      </c>
      <c r="Y53" s="10" t="b">
        <f t="shared" si="9"/>
        <v>0</v>
      </c>
      <c r="Z53" s="16">
        <v>0</v>
      </c>
      <c r="AA53" s="16">
        <v>0</v>
      </c>
      <c r="AB53" s="16">
        <v>0</v>
      </c>
    </row>
    <row r="54" spans="1:28" ht="17.25" thickBot="1" x14ac:dyDescent="0.35">
      <c r="A54" s="7" t="s">
        <v>57</v>
      </c>
      <c r="B54" s="18">
        <f t="shared" si="6"/>
        <v>43073</v>
      </c>
      <c r="C54" s="18">
        <f t="shared" si="7"/>
        <v>43079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11">
        <f t="shared" si="2"/>
        <v>0</v>
      </c>
      <c r="U54" s="11">
        <f t="shared" si="3"/>
        <v>0</v>
      </c>
      <c r="V54" s="11">
        <f t="shared" si="4"/>
        <v>0</v>
      </c>
      <c r="W54" s="11">
        <f t="shared" si="5"/>
        <v>0</v>
      </c>
      <c r="X54" s="9" t="str">
        <f t="shared" si="8"/>
        <v>ND</v>
      </c>
      <c r="Y54" s="10" t="b">
        <f t="shared" si="9"/>
        <v>0</v>
      </c>
      <c r="Z54" s="16">
        <v>0</v>
      </c>
      <c r="AA54" s="16">
        <v>0</v>
      </c>
      <c r="AB54" s="16">
        <v>0</v>
      </c>
    </row>
    <row r="55" spans="1:28" ht="17.25" thickBot="1" x14ac:dyDescent="0.35">
      <c r="A55" s="7" t="s">
        <v>58</v>
      </c>
      <c r="B55" s="18">
        <f t="shared" si="6"/>
        <v>43080</v>
      </c>
      <c r="C55" s="18">
        <f t="shared" si="7"/>
        <v>43086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1">
        <f t="shared" si="2"/>
        <v>0</v>
      </c>
      <c r="U55" s="11">
        <f t="shared" si="3"/>
        <v>0</v>
      </c>
      <c r="V55" s="11">
        <f t="shared" si="4"/>
        <v>0</v>
      </c>
      <c r="W55" s="11">
        <f t="shared" si="5"/>
        <v>0</v>
      </c>
      <c r="X55" s="9" t="str">
        <f t="shared" si="8"/>
        <v>ND</v>
      </c>
      <c r="Y55" s="10" t="b">
        <f t="shared" si="9"/>
        <v>0</v>
      </c>
      <c r="Z55" s="16">
        <v>0</v>
      </c>
      <c r="AA55" s="16">
        <v>0</v>
      </c>
      <c r="AB55" s="16">
        <v>0</v>
      </c>
    </row>
    <row r="56" spans="1:28" ht="17.25" thickBot="1" x14ac:dyDescent="0.35">
      <c r="A56" s="7" t="s">
        <v>59</v>
      </c>
      <c r="B56" s="18">
        <f t="shared" si="6"/>
        <v>43087</v>
      </c>
      <c r="C56" s="18">
        <f t="shared" si="7"/>
        <v>43093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11">
        <f t="shared" si="2"/>
        <v>0</v>
      </c>
      <c r="U56" s="11">
        <f t="shared" si="3"/>
        <v>0</v>
      </c>
      <c r="V56" s="11">
        <f t="shared" si="4"/>
        <v>0</v>
      </c>
      <c r="W56" s="11">
        <f t="shared" si="5"/>
        <v>0</v>
      </c>
      <c r="X56" s="9" t="str">
        <f t="shared" si="8"/>
        <v>ND</v>
      </c>
      <c r="Y56" s="10" t="b">
        <f t="shared" si="9"/>
        <v>0</v>
      </c>
      <c r="Z56" s="16"/>
      <c r="AA56" s="16"/>
      <c r="AB56" s="16"/>
    </row>
    <row r="57" spans="1:28" ht="17.25" thickBot="1" x14ac:dyDescent="0.35">
      <c r="A57" s="7" t="s">
        <v>60</v>
      </c>
      <c r="B57" s="18">
        <f t="shared" si="6"/>
        <v>43094</v>
      </c>
      <c r="C57" s="18">
        <f t="shared" si="7"/>
        <v>43100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11">
        <f t="shared" si="2"/>
        <v>0</v>
      </c>
      <c r="U57" s="11">
        <f t="shared" si="3"/>
        <v>0</v>
      </c>
      <c r="V57" s="11">
        <f t="shared" si="4"/>
        <v>0</v>
      </c>
      <c r="W57" s="11">
        <f t="shared" si="5"/>
        <v>0</v>
      </c>
      <c r="X57" s="9" t="str">
        <f t="shared" si="8"/>
        <v>ND</v>
      </c>
      <c r="Y57" s="10" t="b">
        <f t="shared" si="9"/>
        <v>0</v>
      </c>
      <c r="Z57" s="16"/>
      <c r="AA57" s="16"/>
      <c r="AB57" s="16"/>
    </row>
    <row r="58" spans="1:28" ht="17.25" thickBot="1" x14ac:dyDescent="0.35">
      <c r="A58" s="92" t="s">
        <v>8</v>
      </c>
      <c r="B58" s="93"/>
      <c r="C58" s="94"/>
      <c r="D58" s="11">
        <f t="shared" ref="D58:W58" si="10">SUM(D6:D57)</f>
        <v>0</v>
      </c>
      <c r="E58" s="11">
        <f t="shared" si="10"/>
        <v>0</v>
      </c>
      <c r="F58" s="11">
        <f t="shared" si="10"/>
        <v>0</v>
      </c>
      <c r="G58" s="11">
        <f t="shared" si="10"/>
        <v>0</v>
      </c>
      <c r="H58" s="11">
        <f t="shared" si="10"/>
        <v>0</v>
      </c>
      <c r="I58" s="11">
        <f t="shared" si="10"/>
        <v>0</v>
      </c>
      <c r="J58" s="11">
        <f t="shared" si="10"/>
        <v>0</v>
      </c>
      <c r="K58" s="11">
        <f t="shared" si="10"/>
        <v>0</v>
      </c>
      <c r="L58" s="11">
        <f t="shared" si="10"/>
        <v>0</v>
      </c>
      <c r="M58" s="11">
        <f t="shared" si="10"/>
        <v>0</v>
      </c>
      <c r="N58" s="11">
        <f t="shared" si="10"/>
        <v>0</v>
      </c>
      <c r="O58" s="11">
        <f t="shared" si="10"/>
        <v>0</v>
      </c>
      <c r="P58" s="11">
        <f t="shared" si="10"/>
        <v>0</v>
      </c>
      <c r="Q58" s="11">
        <f t="shared" si="10"/>
        <v>0</v>
      </c>
      <c r="R58" s="11">
        <f t="shared" si="10"/>
        <v>0</v>
      </c>
      <c r="S58" s="11">
        <f t="shared" si="10"/>
        <v>0</v>
      </c>
      <c r="T58" s="11">
        <f t="shared" si="10"/>
        <v>0</v>
      </c>
      <c r="U58" s="11">
        <f t="shared" si="10"/>
        <v>0</v>
      </c>
      <c r="V58" s="11">
        <f t="shared" si="10"/>
        <v>0</v>
      </c>
      <c r="W58" s="11">
        <f t="shared" si="10"/>
        <v>0</v>
      </c>
      <c r="X58" s="9" t="str">
        <f t="shared" si="8"/>
        <v>ND</v>
      </c>
      <c r="Y58" s="9" t="b">
        <f t="shared" si="9"/>
        <v>0</v>
      </c>
      <c r="Z58" s="17"/>
      <c r="AA58" s="17"/>
      <c r="AB58" s="17"/>
    </row>
    <row r="59" spans="1:28" x14ac:dyDescent="0.25"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28" x14ac:dyDescent="0.25"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</sheetData>
  <mergeCells count="32">
    <mergeCell ref="Z3:AB3"/>
    <mergeCell ref="Z4:Z5"/>
    <mergeCell ref="AA4:AB4"/>
    <mergeCell ref="A58:C58"/>
    <mergeCell ref="A3:C4"/>
    <mergeCell ref="D3:G3"/>
    <mergeCell ref="D4:D5"/>
    <mergeCell ref="E4:E5"/>
    <mergeCell ref="F4:F5"/>
    <mergeCell ref="G4:G5"/>
    <mergeCell ref="Q4:Q5"/>
    <mergeCell ref="P4:P5"/>
    <mergeCell ref="T3:Y3"/>
    <mergeCell ref="X4:X5"/>
    <mergeCell ref="U4:U5"/>
    <mergeCell ref="W4:W5"/>
    <mergeCell ref="Y4:Y5"/>
    <mergeCell ref="L3:O3"/>
    <mergeCell ref="P3:S3"/>
    <mergeCell ref="S4:S5"/>
    <mergeCell ref="M4:M5"/>
    <mergeCell ref="O4:O5"/>
    <mergeCell ref="T4:T5"/>
    <mergeCell ref="V4:V5"/>
    <mergeCell ref="N4:N5"/>
    <mergeCell ref="R4:R5"/>
    <mergeCell ref="L4:L5"/>
    <mergeCell ref="H3:K3"/>
    <mergeCell ref="H4:H5"/>
    <mergeCell ref="I4:I5"/>
    <mergeCell ref="J4:J5"/>
    <mergeCell ref="K4:K5"/>
  </mergeCells>
  <phoneticPr fontId="5" type="noConversion"/>
  <conditionalFormatting sqref="Y6:Y58">
    <cfRule type="cellIs" dxfId="5" priority="1" stopIfTrue="1" operator="lessThan">
      <formula>1</formula>
    </cfRule>
    <cfRule type="cellIs" dxfId="4" priority="2" stopIfTrue="1" operator="equal">
      <formula>1</formula>
    </cfRule>
    <cfRule type="cellIs" dxfId="3" priority="3" stopIfTrue="1" operator="equal">
      <formula>FALSE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58"/>
  <sheetViews>
    <sheetView topLeftCell="K1" workbookViewId="0">
      <selection activeCell="P12" sqref="P12"/>
    </sheetView>
  </sheetViews>
  <sheetFormatPr baseColWidth="10" defaultRowHeight="15" x14ac:dyDescent="0.25"/>
  <cols>
    <col min="1" max="1" width="4.140625" customWidth="1"/>
    <col min="2" max="2" width="11.85546875" customWidth="1"/>
    <col min="3" max="3" width="11.5703125" customWidth="1"/>
    <col min="28" max="28" width="13.140625" customWidth="1"/>
  </cols>
  <sheetData>
    <row r="1" spans="1:28" ht="18.75" x14ac:dyDescent="0.3">
      <c r="B1" s="20" t="s">
        <v>116</v>
      </c>
      <c r="C1" s="2"/>
      <c r="E1" s="12" t="s">
        <v>76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21"/>
    </row>
    <row r="2" spans="1:28" ht="15.75" thickBot="1" x14ac:dyDescent="0.3">
      <c r="C2" s="1"/>
    </row>
    <row r="3" spans="1:28" ht="15.75" customHeight="1" thickBot="1" x14ac:dyDescent="0.35">
      <c r="A3" s="95" t="s">
        <v>4</v>
      </c>
      <c r="B3" s="95"/>
      <c r="C3" s="95"/>
      <c r="D3" s="96" t="s">
        <v>0</v>
      </c>
      <c r="E3" s="97"/>
      <c r="F3" s="97"/>
      <c r="G3" s="98"/>
      <c r="H3" s="69" t="s">
        <v>74</v>
      </c>
      <c r="I3" s="70"/>
      <c r="J3" s="70"/>
      <c r="K3" s="71"/>
      <c r="L3" s="79" t="s">
        <v>75</v>
      </c>
      <c r="M3" s="80"/>
      <c r="N3" s="80"/>
      <c r="O3" s="81"/>
      <c r="P3" s="82" t="s">
        <v>1</v>
      </c>
      <c r="Q3" s="83"/>
      <c r="R3" s="83"/>
      <c r="S3" s="84"/>
      <c r="T3" s="99" t="s">
        <v>3</v>
      </c>
      <c r="U3" s="100"/>
      <c r="V3" s="100"/>
      <c r="W3" s="100"/>
      <c r="X3" s="100"/>
      <c r="Y3" s="101"/>
      <c r="Z3" s="85" t="s">
        <v>69</v>
      </c>
      <c r="AA3" s="86"/>
      <c r="AB3" s="87"/>
    </row>
    <row r="4" spans="1:28" ht="31.5" customHeight="1" thickBot="1" x14ac:dyDescent="0.3">
      <c r="A4" s="95"/>
      <c r="B4" s="95"/>
      <c r="C4" s="95"/>
      <c r="D4" s="72" t="s">
        <v>64</v>
      </c>
      <c r="E4" s="72" t="s">
        <v>62</v>
      </c>
      <c r="F4" s="74" t="s">
        <v>2</v>
      </c>
      <c r="G4" s="72" t="s">
        <v>63</v>
      </c>
      <c r="H4" s="72" t="s">
        <v>64</v>
      </c>
      <c r="I4" s="72" t="s">
        <v>62</v>
      </c>
      <c r="J4" s="74" t="s">
        <v>2</v>
      </c>
      <c r="K4" s="72" t="s">
        <v>63</v>
      </c>
      <c r="L4" s="72" t="s">
        <v>64</v>
      </c>
      <c r="M4" s="72" t="s">
        <v>62</v>
      </c>
      <c r="N4" s="74" t="s">
        <v>2</v>
      </c>
      <c r="O4" s="72" t="s">
        <v>63</v>
      </c>
      <c r="P4" s="72" t="s">
        <v>64</v>
      </c>
      <c r="Q4" s="72" t="s">
        <v>62</v>
      </c>
      <c r="R4" s="74" t="s">
        <v>2</v>
      </c>
      <c r="S4" s="72" t="s">
        <v>63</v>
      </c>
      <c r="T4" s="72" t="s">
        <v>64</v>
      </c>
      <c r="U4" s="72" t="s">
        <v>66</v>
      </c>
      <c r="V4" s="74" t="s">
        <v>65</v>
      </c>
      <c r="W4" s="72" t="s">
        <v>67</v>
      </c>
      <c r="X4" s="74" t="s">
        <v>68</v>
      </c>
      <c r="Y4" s="77" t="s">
        <v>61</v>
      </c>
      <c r="Z4" s="88" t="s">
        <v>70</v>
      </c>
      <c r="AA4" s="90" t="s">
        <v>71</v>
      </c>
      <c r="AB4" s="91"/>
    </row>
    <row r="5" spans="1:28" ht="44.25" customHeight="1" thickBot="1" x14ac:dyDescent="0.3">
      <c r="A5" s="8" t="s">
        <v>5</v>
      </c>
      <c r="B5" s="8" t="s">
        <v>6</v>
      </c>
      <c r="C5" s="8" t="s">
        <v>7</v>
      </c>
      <c r="D5" s="73"/>
      <c r="E5" s="73"/>
      <c r="F5" s="75"/>
      <c r="G5" s="76"/>
      <c r="H5" s="73"/>
      <c r="I5" s="73"/>
      <c r="J5" s="75"/>
      <c r="K5" s="76"/>
      <c r="L5" s="73"/>
      <c r="M5" s="73"/>
      <c r="N5" s="75"/>
      <c r="O5" s="76"/>
      <c r="P5" s="73"/>
      <c r="Q5" s="73"/>
      <c r="R5" s="75"/>
      <c r="S5" s="76"/>
      <c r="T5" s="73"/>
      <c r="U5" s="73"/>
      <c r="V5" s="75"/>
      <c r="W5" s="76"/>
      <c r="X5" s="75"/>
      <c r="Y5" s="78"/>
      <c r="Z5" s="89"/>
      <c r="AA5" s="14" t="s">
        <v>72</v>
      </c>
      <c r="AB5" s="15" t="s">
        <v>73</v>
      </c>
    </row>
    <row r="6" spans="1:28" ht="17.25" thickBot="1" x14ac:dyDescent="0.35">
      <c r="A6" s="7" t="s">
        <v>9</v>
      </c>
      <c r="B6" s="18">
        <v>42737</v>
      </c>
      <c r="C6" s="18">
        <f>B6+6</f>
        <v>42743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11">
        <f>D6+H6+L6+P6</f>
        <v>0</v>
      </c>
      <c r="U6" s="11">
        <f>E6+I6+M6+Q6</f>
        <v>0</v>
      </c>
      <c r="V6" s="11">
        <f>F6+J6+N6+R6</f>
        <v>0</v>
      </c>
      <c r="W6" s="11">
        <f>G6+K6+O6+S6</f>
        <v>0</v>
      </c>
      <c r="X6" s="19" t="str">
        <f t="shared" ref="X6:X58" si="0">IF(V6&gt;0,W6/V6,"ND")</f>
        <v>ND</v>
      </c>
      <c r="Y6" s="10" t="b">
        <f t="shared" ref="Y6:Y58" si="1">IF(U6&gt;0,V6/U6)</f>
        <v>0</v>
      </c>
      <c r="Z6" s="16">
        <v>0</v>
      </c>
      <c r="AA6" s="16">
        <v>0</v>
      </c>
      <c r="AB6" s="16">
        <v>0</v>
      </c>
    </row>
    <row r="7" spans="1:28" ht="17.25" thickBot="1" x14ac:dyDescent="0.35">
      <c r="A7" s="7" t="s">
        <v>10</v>
      </c>
      <c r="B7" s="18">
        <f>B6+7</f>
        <v>42744</v>
      </c>
      <c r="C7" s="18">
        <f>B7+6</f>
        <v>42750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1">
        <f t="shared" ref="T7:T57" si="2">D7+H7+L7+P7</f>
        <v>0</v>
      </c>
      <c r="U7" s="11">
        <f t="shared" ref="U7:U57" si="3">E7+I7+M7+Q7</f>
        <v>0</v>
      </c>
      <c r="V7" s="11">
        <f t="shared" ref="V7:V57" si="4">F7+J7+N7+R7</f>
        <v>0</v>
      </c>
      <c r="W7" s="11">
        <f t="shared" ref="W7:W57" si="5">G7+K7+O7+S7</f>
        <v>0</v>
      </c>
      <c r="X7" s="19" t="str">
        <f t="shared" si="0"/>
        <v>ND</v>
      </c>
      <c r="Y7" s="10" t="b">
        <f t="shared" si="1"/>
        <v>0</v>
      </c>
      <c r="Z7" s="16">
        <v>0</v>
      </c>
      <c r="AA7" s="16">
        <v>0</v>
      </c>
      <c r="AB7" s="16">
        <v>0</v>
      </c>
    </row>
    <row r="8" spans="1:28" ht="17.25" thickBot="1" x14ac:dyDescent="0.35">
      <c r="A8" s="7" t="s">
        <v>11</v>
      </c>
      <c r="B8" s="18">
        <f t="shared" ref="B8:B57" si="6">B7+7</f>
        <v>42751</v>
      </c>
      <c r="C8" s="18">
        <f t="shared" ref="C8:C57" si="7">B8+6</f>
        <v>42757</v>
      </c>
      <c r="D8" s="27"/>
      <c r="E8" s="27"/>
      <c r="F8" s="28"/>
      <c r="G8" s="28"/>
      <c r="H8" s="28"/>
      <c r="I8" s="27"/>
      <c r="J8" s="27"/>
      <c r="K8" s="27"/>
      <c r="L8" s="28"/>
      <c r="M8" s="27"/>
      <c r="N8" s="27"/>
      <c r="O8" s="27"/>
      <c r="P8" s="27"/>
      <c r="Q8" s="27"/>
      <c r="R8" s="27"/>
      <c r="S8" s="27"/>
      <c r="T8" s="11">
        <f t="shared" si="2"/>
        <v>0</v>
      </c>
      <c r="U8" s="11">
        <f t="shared" si="3"/>
        <v>0</v>
      </c>
      <c r="V8" s="11">
        <f t="shared" si="4"/>
        <v>0</v>
      </c>
      <c r="W8" s="11">
        <f t="shared" si="5"/>
        <v>0</v>
      </c>
      <c r="X8" s="19" t="str">
        <f t="shared" si="0"/>
        <v>ND</v>
      </c>
      <c r="Y8" s="10" t="b">
        <f t="shared" si="1"/>
        <v>0</v>
      </c>
      <c r="Z8" s="16">
        <v>0</v>
      </c>
      <c r="AA8" s="16">
        <v>0</v>
      </c>
      <c r="AB8" s="16">
        <v>0</v>
      </c>
    </row>
    <row r="9" spans="1:28" ht="17.25" thickBot="1" x14ac:dyDescent="0.35">
      <c r="A9" s="7" t="s">
        <v>12</v>
      </c>
      <c r="B9" s="18">
        <f t="shared" si="6"/>
        <v>42758</v>
      </c>
      <c r="C9" s="18">
        <f t="shared" si="7"/>
        <v>42764</v>
      </c>
      <c r="D9" s="27"/>
      <c r="E9" s="27"/>
      <c r="F9" s="28"/>
      <c r="G9" s="28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11">
        <f t="shared" si="2"/>
        <v>0</v>
      </c>
      <c r="U9" s="11">
        <f t="shared" si="3"/>
        <v>0</v>
      </c>
      <c r="V9" s="11">
        <f t="shared" si="4"/>
        <v>0</v>
      </c>
      <c r="W9" s="11">
        <f t="shared" si="5"/>
        <v>0</v>
      </c>
      <c r="X9" s="19" t="str">
        <f t="shared" si="0"/>
        <v>ND</v>
      </c>
      <c r="Y9" s="10" t="b">
        <f t="shared" si="1"/>
        <v>0</v>
      </c>
      <c r="Z9" s="16">
        <v>0</v>
      </c>
      <c r="AA9" s="16">
        <v>0</v>
      </c>
      <c r="AB9" s="16">
        <v>0</v>
      </c>
    </row>
    <row r="10" spans="1:28" ht="17.25" thickBot="1" x14ac:dyDescent="0.35">
      <c r="A10" s="7" t="s">
        <v>13</v>
      </c>
      <c r="B10" s="18">
        <f t="shared" si="6"/>
        <v>42765</v>
      </c>
      <c r="C10" s="18">
        <f t="shared" si="7"/>
        <v>42771</v>
      </c>
      <c r="D10" s="22"/>
      <c r="E10" s="22"/>
      <c r="F10" s="23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2"/>
        <v>0</v>
      </c>
      <c r="U10" s="11">
        <f t="shared" si="3"/>
        <v>0</v>
      </c>
      <c r="V10" s="11">
        <f t="shared" si="4"/>
        <v>0</v>
      </c>
      <c r="W10" s="11">
        <f t="shared" si="5"/>
        <v>0</v>
      </c>
      <c r="X10" s="19" t="str">
        <f t="shared" si="0"/>
        <v>ND</v>
      </c>
      <c r="Y10" s="10" t="b">
        <f t="shared" si="1"/>
        <v>0</v>
      </c>
      <c r="Z10" s="16">
        <v>0</v>
      </c>
      <c r="AA10" s="16">
        <v>0</v>
      </c>
      <c r="AB10" s="16">
        <v>0</v>
      </c>
    </row>
    <row r="11" spans="1:28" ht="17.25" thickBot="1" x14ac:dyDescent="0.35">
      <c r="A11" s="7" t="s">
        <v>14</v>
      </c>
      <c r="B11" s="18">
        <f t="shared" si="6"/>
        <v>42772</v>
      </c>
      <c r="C11" s="18">
        <f t="shared" si="7"/>
        <v>42778</v>
      </c>
      <c r="D11" s="22"/>
      <c r="E11" s="22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2"/>
        <v>0</v>
      </c>
      <c r="U11" s="11">
        <f t="shared" si="3"/>
        <v>0</v>
      </c>
      <c r="V11" s="11">
        <f t="shared" si="4"/>
        <v>0</v>
      </c>
      <c r="W11" s="11">
        <f t="shared" si="5"/>
        <v>0</v>
      </c>
      <c r="X11" s="19" t="str">
        <f t="shared" si="0"/>
        <v>ND</v>
      </c>
      <c r="Y11" s="10" t="b">
        <f t="shared" si="1"/>
        <v>0</v>
      </c>
      <c r="Z11" s="16">
        <v>0</v>
      </c>
      <c r="AA11" s="16">
        <v>0</v>
      </c>
      <c r="AB11" s="16">
        <v>0</v>
      </c>
    </row>
    <row r="12" spans="1:28" ht="17.25" thickBot="1" x14ac:dyDescent="0.35">
      <c r="A12" s="7" t="s">
        <v>15</v>
      </c>
      <c r="B12" s="18">
        <f t="shared" si="6"/>
        <v>42779</v>
      </c>
      <c r="C12" s="18">
        <f t="shared" si="7"/>
        <v>42785</v>
      </c>
      <c r="D12" s="22"/>
      <c r="E12" s="22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2"/>
        <v>0</v>
      </c>
      <c r="U12" s="11">
        <f t="shared" si="3"/>
        <v>0</v>
      </c>
      <c r="V12" s="11">
        <f t="shared" si="4"/>
        <v>0</v>
      </c>
      <c r="W12" s="11">
        <f t="shared" si="5"/>
        <v>0</v>
      </c>
      <c r="X12" s="19" t="str">
        <f t="shared" si="0"/>
        <v>ND</v>
      </c>
      <c r="Y12" s="10" t="b">
        <f t="shared" si="1"/>
        <v>0</v>
      </c>
      <c r="Z12" s="16">
        <v>0</v>
      </c>
      <c r="AA12" s="16">
        <v>0</v>
      </c>
      <c r="AB12" s="16">
        <v>0</v>
      </c>
    </row>
    <row r="13" spans="1:28" ht="17.25" thickBot="1" x14ac:dyDescent="0.35">
      <c r="A13" s="7" t="s">
        <v>16</v>
      </c>
      <c r="B13" s="18">
        <f t="shared" si="6"/>
        <v>42786</v>
      </c>
      <c r="C13" s="18">
        <f t="shared" si="7"/>
        <v>42792</v>
      </c>
      <c r="D13" s="22"/>
      <c r="E13" s="22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2"/>
        <v>0</v>
      </c>
      <c r="U13" s="11">
        <f t="shared" si="3"/>
        <v>0</v>
      </c>
      <c r="V13" s="11">
        <f t="shared" si="4"/>
        <v>0</v>
      </c>
      <c r="W13" s="11">
        <f t="shared" si="5"/>
        <v>0</v>
      </c>
      <c r="X13" s="19" t="str">
        <f t="shared" si="0"/>
        <v>ND</v>
      </c>
      <c r="Y13" s="10" t="b">
        <f t="shared" si="1"/>
        <v>0</v>
      </c>
      <c r="Z13" s="16">
        <v>0</v>
      </c>
      <c r="AA13" s="16">
        <v>0</v>
      </c>
      <c r="AB13" s="16">
        <v>0</v>
      </c>
    </row>
    <row r="14" spans="1:28" ht="17.25" thickBot="1" x14ac:dyDescent="0.35">
      <c r="A14" s="7" t="s">
        <v>17</v>
      </c>
      <c r="B14" s="18">
        <f t="shared" si="6"/>
        <v>42793</v>
      </c>
      <c r="C14" s="18">
        <f t="shared" si="7"/>
        <v>42799</v>
      </c>
      <c r="D14" s="22"/>
      <c r="E14" s="22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1">
        <f t="shared" si="2"/>
        <v>0</v>
      </c>
      <c r="U14" s="11">
        <f t="shared" si="3"/>
        <v>0</v>
      </c>
      <c r="V14" s="11">
        <f t="shared" si="4"/>
        <v>0</v>
      </c>
      <c r="W14" s="11">
        <f t="shared" si="5"/>
        <v>0</v>
      </c>
      <c r="X14" s="19" t="str">
        <f t="shared" si="0"/>
        <v>ND</v>
      </c>
      <c r="Y14" s="10" t="b">
        <f t="shared" si="1"/>
        <v>0</v>
      </c>
      <c r="Z14" s="16">
        <v>0</v>
      </c>
      <c r="AA14" s="16">
        <v>0</v>
      </c>
      <c r="AB14" s="16">
        <v>0</v>
      </c>
    </row>
    <row r="15" spans="1:28" ht="17.25" thickBot="1" x14ac:dyDescent="0.35">
      <c r="A15" s="7" t="s">
        <v>18</v>
      </c>
      <c r="B15" s="18">
        <f t="shared" si="6"/>
        <v>42800</v>
      </c>
      <c r="C15" s="18">
        <f t="shared" si="7"/>
        <v>42806</v>
      </c>
      <c r="D15" s="22"/>
      <c r="E15" s="22"/>
      <c r="F15" s="23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1">
        <f t="shared" si="2"/>
        <v>0</v>
      </c>
      <c r="U15" s="11">
        <f t="shared" si="3"/>
        <v>0</v>
      </c>
      <c r="V15" s="11">
        <f t="shared" si="4"/>
        <v>0</v>
      </c>
      <c r="W15" s="11">
        <f t="shared" si="5"/>
        <v>0</v>
      </c>
      <c r="X15" s="19" t="str">
        <f t="shared" si="0"/>
        <v>ND</v>
      </c>
      <c r="Y15" s="10" t="b">
        <f t="shared" si="1"/>
        <v>0</v>
      </c>
      <c r="Z15" s="16">
        <v>0</v>
      </c>
      <c r="AA15" s="16">
        <v>0</v>
      </c>
      <c r="AB15" s="16">
        <v>0</v>
      </c>
    </row>
    <row r="16" spans="1:28" ht="17.25" thickBot="1" x14ac:dyDescent="0.35">
      <c r="A16" s="7" t="s">
        <v>19</v>
      </c>
      <c r="B16" s="18">
        <f t="shared" si="6"/>
        <v>42807</v>
      </c>
      <c r="C16" s="18">
        <f t="shared" si="7"/>
        <v>42813</v>
      </c>
      <c r="D16" s="22"/>
      <c r="E16" s="22"/>
      <c r="F16" s="23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1">
        <f t="shared" si="2"/>
        <v>0</v>
      </c>
      <c r="U16" s="11">
        <f t="shared" si="3"/>
        <v>0</v>
      </c>
      <c r="V16" s="11">
        <f t="shared" si="4"/>
        <v>0</v>
      </c>
      <c r="W16" s="11">
        <f t="shared" si="5"/>
        <v>0</v>
      </c>
      <c r="X16" s="19" t="str">
        <f t="shared" si="0"/>
        <v>ND</v>
      </c>
      <c r="Y16" s="10" t="b">
        <f t="shared" si="1"/>
        <v>0</v>
      </c>
      <c r="Z16" s="16">
        <v>0</v>
      </c>
      <c r="AA16" s="16">
        <v>0</v>
      </c>
      <c r="AB16" s="16">
        <v>0</v>
      </c>
    </row>
    <row r="17" spans="1:28" ht="17.25" thickBot="1" x14ac:dyDescent="0.35">
      <c r="A17" s="7" t="s">
        <v>20</v>
      </c>
      <c r="B17" s="18">
        <f t="shared" si="6"/>
        <v>42814</v>
      </c>
      <c r="C17" s="18">
        <f t="shared" si="7"/>
        <v>42820</v>
      </c>
      <c r="D17" s="22"/>
      <c r="E17" s="22"/>
      <c r="F17" s="23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11">
        <f t="shared" si="2"/>
        <v>0</v>
      </c>
      <c r="U17" s="11">
        <f t="shared" si="3"/>
        <v>0</v>
      </c>
      <c r="V17" s="11">
        <f t="shared" si="4"/>
        <v>0</v>
      </c>
      <c r="W17" s="11">
        <f t="shared" si="5"/>
        <v>0</v>
      </c>
      <c r="X17" s="19" t="str">
        <f t="shared" si="0"/>
        <v>ND</v>
      </c>
      <c r="Y17" s="10" t="b">
        <f t="shared" si="1"/>
        <v>0</v>
      </c>
      <c r="Z17" s="16">
        <v>0</v>
      </c>
      <c r="AA17" s="16">
        <v>0</v>
      </c>
      <c r="AB17" s="16">
        <v>0</v>
      </c>
    </row>
    <row r="18" spans="1:28" ht="17.25" thickBot="1" x14ac:dyDescent="0.35">
      <c r="A18" s="7" t="s">
        <v>21</v>
      </c>
      <c r="B18" s="18">
        <f t="shared" si="6"/>
        <v>42821</v>
      </c>
      <c r="C18" s="18">
        <f t="shared" si="7"/>
        <v>42827</v>
      </c>
      <c r="D18" s="22"/>
      <c r="E18" s="22"/>
      <c r="F18" s="23"/>
      <c r="G18" s="23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11">
        <f t="shared" si="2"/>
        <v>0</v>
      </c>
      <c r="U18" s="11">
        <f t="shared" si="3"/>
        <v>0</v>
      </c>
      <c r="V18" s="11">
        <f t="shared" si="4"/>
        <v>0</v>
      </c>
      <c r="W18" s="11">
        <f t="shared" si="5"/>
        <v>0</v>
      </c>
      <c r="X18" s="19" t="str">
        <f t="shared" si="0"/>
        <v>ND</v>
      </c>
      <c r="Y18" s="10" t="b">
        <f t="shared" si="1"/>
        <v>0</v>
      </c>
      <c r="Z18" s="16">
        <v>0</v>
      </c>
      <c r="AA18" s="16">
        <v>0</v>
      </c>
      <c r="AB18" s="16">
        <v>0</v>
      </c>
    </row>
    <row r="19" spans="1:28" ht="17.25" thickBot="1" x14ac:dyDescent="0.35">
      <c r="A19" s="7" t="s">
        <v>22</v>
      </c>
      <c r="B19" s="18">
        <f t="shared" si="6"/>
        <v>42828</v>
      </c>
      <c r="C19" s="18">
        <f t="shared" si="7"/>
        <v>42834</v>
      </c>
      <c r="D19" s="22"/>
      <c r="E19" s="22"/>
      <c r="F19" s="23"/>
      <c r="G19" s="23"/>
      <c r="H19" s="24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1">
        <f t="shared" si="2"/>
        <v>0</v>
      </c>
      <c r="U19" s="11">
        <f t="shared" si="3"/>
        <v>0</v>
      </c>
      <c r="V19" s="11">
        <f t="shared" si="4"/>
        <v>0</v>
      </c>
      <c r="W19" s="11">
        <f t="shared" si="5"/>
        <v>0</v>
      </c>
      <c r="X19" s="19" t="str">
        <f t="shared" si="0"/>
        <v>ND</v>
      </c>
      <c r="Y19" s="10" t="b">
        <f t="shared" si="1"/>
        <v>0</v>
      </c>
      <c r="Z19" s="16">
        <v>0</v>
      </c>
      <c r="AA19" s="16">
        <v>0</v>
      </c>
      <c r="AB19" s="16">
        <v>0</v>
      </c>
    </row>
    <row r="20" spans="1:28" ht="17.25" thickBot="1" x14ac:dyDescent="0.35">
      <c r="A20" s="7" t="s">
        <v>23</v>
      </c>
      <c r="B20" s="18">
        <f t="shared" si="6"/>
        <v>42835</v>
      </c>
      <c r="C20" s="18">
        <f t="shared" si="7"/>
        <v>42841</v>
      </c>
      <c r="D20" s="22"/>
      <c r="E20" s="22"/>
      <c r="F20" s="23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1">
        <f t="shared" si="2"/>
        <v>0</v>
      </c>
      <c r="U20" s="11">
        <f t="shared" si="3"/>
        <v>0</v>
      </c>
      <c r="V20" s="11">
        <f t="shared" si="4"/>
        <v>0</v>
      </c>
      <c r="W20" s="11">
        <f t="shared" si="5"/>
        <v>0</v>
      </c>
      <c r="X20" s="19" t="str">
        <f t="shared" si="0"/>
        <v>ND</v>
      </c>
      <c r="Y20" s="10" t="b">
        <f t="shared" si="1"/>
        <v>0</v>
      </c>
      <c r="Z20" s="16">
        <v>0</v>
      </c>
      <c r="AA20" s="16">
        <v>0</v>
      </c>
      <c r="AB20" s="16">
        <v>0</v>
      </c>
    </row>
    <row r="21" spans="1:28" ht="17.25" thickBot="1" x14ac:dyDescent="0.35">
      <c r="A21" s="7" t="s">
        <v>24</v>
      </c>
      <c r="B21" s="18">
        <f t="shared" si="6"/>
        <v>42842</v>
      </c>
      <c r="C21" s="18">
        <f t="shared" si="7"/>
        <v>42848</v>
      </c>
      <c r="D21" s="22"/>
      <c r="E21" s="22"/>
      <c r="F21" s="23"/>
      <c r="G21" s="23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1">
        <f t="shared" si="2"/>
        <v>0</v>
      </c>
      <c r="U21" s="11">
        <f t="shared" si="3"/>
        <v>0</v>
      </c>
      <c r="V21" s="11">
        <f t="shared" si="4"/>
        <v>0</v>
      </c>
      <c r="W21" s="11">
        <f t="shared" si="5"/>
        <v>0</v>
      </c>
      <c r="X21" s="19" t="str">
        <f t="shared" si="0"/>
        <v>ND</v>
      </c>
      <c r="Y21" s="10" t="b">
        <f t="shared" si="1"/>
        <v>0</v>
      </c>
      <c r="Z21" s="16">
        <v>0</v>
      </c>
      <c r="AA21" s="16">
        <v>0</v>
      </c>
      <c r="AB21" s="16">
        <v>0</v>
      </c>
    </row>
    <row r="22" spans="1:28" ht="17.25" thickBot="1" x14ac:dyDescent="0.35">
      <c r="A22" s="7" t="s">
        <v>25</v>
      </c>
      <c r="B22" s="18">
        <f t="shared" si="6"/>
        <v>42849</v>
      </c>
      <c r="C22" s="18">
        <f t="shared" si="7"/>
        <v>42855</v>
      </c>
      <c r="D22" s="22"/>
      <c r="E22" s="22"/>
      <c r="F22" s="23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1">
        <f t="shared" si="2"/>
        <v>0</v>
      </c>
      <c r="U22" s="11">
        <f t="shared" si="3"/>
        <v>0</v>
      </c>
      <c r="V22" s="11">
        <f t="shared" si="4"/>
        <v>0</v>
      </c>
      <c r="W22" s="11">
        <f t="shared" si="5"/>
        <v>0</v>
      </c>
      <c r="X22" s="19" t="str">
        <f t="shared" si="0"/>
        <v>ND</v>
      </c>
      <c r="Y22" s="10" t="b">
        <f t="shared" si="1"/>
        <v>0</v>
      </c>
      <c r="Z22" s="16">
        <v>0</v>
      </c>
      <c r="AA22" s="16">
        <v>0</v>
      </c>
      <c r="AB22" s="16">
        <v>0</v>
      </c>
    </row>
    <row r="23" spans="1:28" ht="17.25" thickBot="1" x14ac:dyDescent="0.35">
      <c r="A23" s="7" t="s">
        <v>26</v>
      </c>
      <c r="B23" s="18">
        <f t="shared" si="6"/>
        <v>42856</v>
      </c>
      <c r="C23" s="18">
        <f t="shared" si="7"/>
        <v>42862</v>
      </c>
      <c r="D23" s="22"/>
      <c r="E23" s="22"/>
      <c r="F23" s="23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1">
        <f t="shared" si="2"/>
        <v>0</v>
      </c>
      <c r="U23" s="11">
        <f t="shared" si="3"/>
        <v>0</v>
      </c>
      <c r="V23" s="11">
        <f t="shared" si="4"/>
        <v>0</v>
      </c>
      <c r="W23" s="11">
        <f t="shared" si="5"/>
        <v>0</v>
      </c>
      <c r="X23" s="19" t="str">
        <f t="shared" si="0"/>
        <v>ND</v>
      </c>
      <c r="Y23" s="10" t="b">
        <f t="shared" si="1"/>
        <v>0</v>
      </c>
      <c r="Z23" s="16">
        <v>0</v>
      </c>
      <c r="AA23" s="16">
        <v>0</v>
      </c>
      <c r="AB23" s="16">
        <v>0</v>
      </c>
    </row>
    <row r="24" spans="1:28" ht="17.25" thickBot="1" x14ac:dyDescent="0.35">
      <c r="A24" s="7" t="s">
        <v>27</v>
      </c>
      <c r="B24" s="18">
        <f t="shared" si="6"/>
        <v>42863</v>
      </c>
      <c r="C24" s="18">
        <f t="shared" si="7"/>
        <v>42869</v>
      </c>
      <c r="D24" s="22"/>
      <c r="E24" s="22"/>
      <c r="F24" s="23"/>
      <c r="G24" s="23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1">
        <f t="shared" si="2"/>
        <v>0</v>
      </c>
      <c r="U24" s="11">
        <f t="shared" si="3"/>
        <v>0</v>
      </c>
      <c r="V24" s="11">
        <f t="shared" si="4"/>
        <v>0</v>
      </c>
      <c r="W24" s="11">
        <f t="shared" si="5"/>
        <v>0</v>
      </c>
      <c r="X24" s="19" t="str">
        <f t="shared" si="0"/>
        <v>ND</v>
      </c>
      <c r="Y24" s="10" t="b">
        <f t="shared" si="1"/>
        <v>0</v>
      </c>
      <c r="Z24" s="16">
        <v>0</v>
      </c>
      <c r="AA24" s="16">
        <v>0</v>
      </c>
      <c r="AB24" s="16">
        <v>0</v>
      </c>
    </row>
    <row r="25" spans="1:28" ht="17.25" thickBot="1" x14ac:dyDescent="0.35">
      <c r="A25" s="7" t="s">
        <v>28</v>
      </c>
      <c r="B25" s="18">
        <f t="shared" si="6"/>
        <v>42870</v>
      </c>
      <c r="C25" s="18">
        <f t="shared" si="7"/>
        <v>42876</v>
      </c>
      <c r="D25" s="22"/>
      <c r="E25" s="22"/>
      <c r="F25" s="23"/>
      <c r="G25" s="2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1">
        <f t="shared" si="2"/>
        <v>0</v>
      </c>
      <c r="U25" s="11">
        <f t="shared" si="3"/>
        <v>0</v>
      </c>
      <c r="V25" s="11">
        <f t="shared" si="4"/>
        <v>0</v>
      </c>
      <c r="W25" s="11">
        <f t="shared" si="5"/>
        <v>0</v>
      </c>
      <c r="X25" s="19" t="str">
        <f t="shared" si="0"/>
        <v>ND</v>
      </c>
      <c r="Y25" s="10" t="b">
        <f t="shared" si="1"/>
        <v>0</v>
      </c>
      <c r="Z25" s="16">
        <v>0</v>
      </c>
      <c r="AA25" s="16">
        <v>0</v>
      </c>
      <c r="AB25" s="16">
        <v>0</v>
      </c>
    </row>
    <row r="26" spans="1:28" ht="17.25" thickBot="1" x14ac:dyDescent="0.35">
      <c r="A26" s="7" t="s">
        <v>29</v>
      </c>
      <c r="B26" s="18">
        <f t="shared" si="6"/>
        <v>42877</v>
      </c>
      <c r="C26" s="18">
        <f t="shared" si="7"/>
        <v>42883</v>
      </c>
      <c r="D26" s="22"/>
      <c r="E26" s="22"/>
      <c r="F26" s="23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1">
        <f t="shared" si="2"/>
        <v>0</v>
      </c>
      <c r="U26" s="11">
        <f t="shared" si="3"/>
        <v>0</v>
      </c>
      <c r="V26" s="11">
        <f t="shared" si="4"/>
        <v>0</v>
      </c>
      <c r="W26" s="11">
        <f t="shared" si="5"/>
        <v>0</v>
      </c>
      <c r="X26" s="19" t="str">
        <f t="shared" si="0"/>
        <v>ND</v>
      </c>
      <c r="Y26" s="10" t="b">
        <f t="shared" si="1"/>
        <v>0</v>
      </c>
      <c r="Z26" s="16">
        <v>0</v>
      </c>
      <c r="AA26" s="16">
        <v>0</v>
      </c>
      <c r="AB26" s="16">
        <v>0</v>
      </c>
    </row>
    <row r="27" spans="1:28" ht="17.25" thickBot="1" x14ac:dyDescent="0.35">
      <c r="A27" s="7" t="s">
        <v>30</v>
      </c>
      <c r="B27" s="18">
        <f t="shared" si="6"/>
        <v>42884</v>
      </c>
      <c r="C27" s="18">
        <f t="shared" si="7"/>
        <v>42890</v>
      </c>
      <c r="D27" s="22"/>
      <c r="E27" s="22"/>
      <c r="F27" s="23"/>
      <c r="G27" s="23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11">
        <f t="shared" si="2"/>
        <v>0</v>
      </c>
      <c r="U27" s="11">
        <f t="shared" si="3"/>
        <v>0</v>
      </c>
      <c r="V27" s="11">
        <f t="shared" si="4"/>
        <v>0</v>
      </c>
      <c r="W27" s="11">
        <f t="shared" si="5"/>
        <v>0</v>
      </c>
      <c r="X27" s="19" t="str">
        <f t="shared" si="0"/>
        <v>ND</v>
      </c>
      <c r="Y27" s="10" t="b">
        <f t="shared" si="1"/>
        <v>0</v>
      </c>
      <c r="Z27" s="16">
        <v>0</v>
      </c>
      <c r="AA27" s="16">
        <v>0</v>
      </c>
      <c r="AB27" s="16">
        <v>0</v>
      </c>
    </row>
    <row r="28" spans="1:28" ht="17.25" thickBot="1" x14ac:dyDescent="0.35">
      <c r="A28" s="7" t="s">
        <v>31</v>
      </c>
      <c r="B28" s="18">
        <f t="shared" si="6"/>
        <v>42891</v>
      </c>
      <c r="C28" s="18">
        <f t="shared" si="7"/>
        <v>42897</v>
      </c>
      <c r="D28" s="22"/>
      <c r="E28" s="22"/>
      <c r="F28" s="23"/>
      <c r="G28" s="2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11">
        <f t="shared" si="2"/>
        <v>0</v>
      </c>
      <c r="U28" s="11">
        <f t="shared" si="3"/>
        <v>0</v>
      </c>
      <c r="V28" s="11">
        <f t="shared" si="4"/>
        <v>0</v>
      </c>
      <c r="W28" s="11">
        <f t="shared" si="5"/>
        <v>0</v>
      </c>
      <c r="X28" s="19" t="str">
        <f t="shared" si="0"/>
        <v>ND</v>
      </c>
      <c r="Y28" s="10" t="b">
        <f t="shared" si="1"/>
        <v>0</v>
      </c>
      <c r="Z28" s="16">
        <v>0</v>
      </c>
      <c r="AA28" s="16">
        <v>0</v>
      </c>
      <c r="AB28" s="16">
        <v>0</v>
      </c>
    </row>
    <row r="29" spans="1:28" ht="17.25" thickBot="1" x14ac:dyDescent="0.35">
      <c r="A29" s="7" t="s">
        <v>32</v>
      </c>
      <c r="B29" s="18">
        <f t="shared" si="6"/>
        <v>42898</v>
      </c>
      <c r="C29" s="18">
        <f t="shared" si="7"/>
        <v>42904</v>
      </c>
      <c r="D29" s="22"/>
      <c r="E29" s="22"/>
      <c r="F29" s="23"/>
      <c r="G29" s="2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11">
        <f t="shared" si="2"/>
        <v>0</v>
      </c>
      <c r="U29" s="11">
        <f t="shared" si="3"/>
        <v>0</v>
      </c>
      <c r="V29" s="11">
        <f t="shared" si="4"/>
        <v>0</v>
      </c>
      <c r="W29" s="11">
        <f t="shared" si="5"/>
        <v>0</v>
      </c>
      <c r="X29" s="19" t="str">
        <f t="shared" si="0"/>
        <v>ND</v>
      </c>
      <c r="Y29" s="10" t="b">
        <f t="shared" si="1"/>
        <v>0</v>
      </c>
      <c r="Z29" s="16">
        <v>0</v>
      </c>
      <c r="AA29" s="16">
        <v>0</v>
      </c>
      <c r="AB29" s="16">
        <v>0</v>
      </c>
    </row>
    <row r="30" spans="1:28" ht="17.25" thickBot="1" x14ac:dyDescent="0.35">
      <c r="A30" s="7" t="s">
        <v>33</v>
      </c>
      <c r="B30" s="18">
        <f t="shared" si="6"/>
        <v>42905</v>
      </c>
      <c r="C30" s="18">
        <f t="shared" si="7"/>
        <v>42911</v>
      </c>
      <c r="D30" s="22"/>
      <c r="E30" s="22"/>
      <c r="F30" s="23"/>
      <c r="G30" s="23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11">
        <f t="shared" si="2"/>
        <v>0</v>
      </c>
      <c r="U30" s="11">
        <f t="shared" si="3"/>
        <v>0</v>
      </c>
      <c r="V30" s="11">
        <f t="shared" si="4"/>
        <v>0</v>
      </c>
      <c r="W30" s="11">
        <f t="shared" si="5"/>
        <v>0</v>
      </c>
      <c r="X30" s="19" t="str">
        <f t="shared" si="0"/>
        <v>ND</v>
      </c>
      <c r="Y30" s="10" t="b">
        <f t="shared" si="1"/>
        <v>0</v>
      </c>
      <c r="Z30" s="16">
        <v>0</v>
      </c>
      <c r="AA30" s="16">
        <v>0</v>
      </c>
      <c r="AB30" s="16">
        <v>0</v>
      </c>
    </row>
    <row r="31" spans="1:28" ht="17.25" thickBot="1" x14ac:dyDescent="0.35">
      <c r="A31" s="7" t="s">
        <v>34</v>
      </c>
      <c r="B31" s="18">
        <f t="shared" si="6"/>
        <v>42912</v>
      </c>
      <c r="C31" s="18">
        <f t="shared" si="7"/>
        <v>42918</v>
      </c>
      <c r="D31" s="22"/>
      <c r="E31" s="22"/>
      <c r="F31" s="23"/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1">
        <f t="shared" si="2"/>
        <v>0</v>
      </c>
      <c r="U31" s="11">
        <f t="shared" si="3"/>
        <v>0</v>
      </c>
      <c r="V31" s="11">
        <f t="shared" si="4"/>
        <v>0</v>
      </c>
      <c r="W31" s="11">
        <f t="shared" si="5"/>
        <v>0</v>
      </c>
      <c r="X31" s="19" t="str">
        <f t="shared" si="0"/>
        <v>ND</v>
      </c>
      <c r="Y31" s="10" t="b">
        <f t="shared" si="1"/>
        <v>0</v>
      </c>
      <c r="Z31" s="16">
        <v>0</v>
      </c>
      <c r="AA31" s="16">
        <v>0</v>
      </c>
      <c r="AB31" s="16">
        <v>0</v>
      </c>
    </row>
    <row r="32" spans="1:28" ht="17.25" thickBot="1" x14ac:dyDescent="0.35">
      <c r="A32" s="7" t="s">
        <v>35</v>
      </c>
      <c r="B32" s="18">
        <f t="shared" si="6"/>
        <v>42919</v>
      </c>
      <c r="C32" s="18">
        <f t="shared" si="7"/>
        <v>42925</v>
      </c>
      <c r="D32" s="22"/>
      <c r="E32" s="22"/>
      <c r="F32" s="23"/>
      <c r="G32" s="23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1">
        <f t="shared" si="2"/>
        <v>0</v>
      </c>
      <c r="U32" s="11">
        <f t="shared" si="3"/>
        <v>0</v>
      </c>
      <c r="V32" s="11">
        <f t="shared" si="4"/>
        <v>0</v>
      </c>
      <c r="W32" s="11">
        <f t="shared" si="5"/>
        <v>0</v>
      </c>
      <c r="X32" s="19" t="str">
        <f t="shared" si="0"/>
        <v>ND</v>
      </c>
      <c r="Y32" s="10" t="b">
        <f t="shared" si="1"/>
        <v>0</v>
      </c>
      <c r="Z32" s="16">
        <v>0</v>
      </c>
      <c r="AA32" s="16">
        <v>0</v>
      </c>
      <c r="AB32" s="16">
        <v>0</v>
      </c>
    </row>
    <row r="33" spans="1:28" ht="17.25" thickBot="1" x14ac:dyDescent="0.35">
      <c r="A33" s="7" t="s">
        <v>36</v>
      </c>
      <c r="B33" s="18">
        <f t="shared" si="6"/>
        <v>42926</v>
      </c>
      <c r="C33" s="18">
        <f t="shared" si="7"/>
        <v>42932</v>
      </c>
      <c r="D33" s="22"/>
      <c r="E33" s="22"/>
      <c r="F33" s="23"/>
      <c r="G33" s="23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11">
        <f t="shared" si="2"/>
        <v>0</v>
      </c>
      <c r="U33" s="11">
        <f t="shared" si="3"/>
        <v>0</v>
      </c>
      <c r="V33" s="11">
        <f t="shared" si="4"/>
        <v>0</v>
      </c>
      <c r="W33" s="11">
        <f t="shared" si="5"/>
        <v>0</v>
      </c>
      <c r="X33" s="19" t="str">
        <f t="shared" si="0"/>
        <v>ND</v>
      </c>
      <c r="Y33" s="10" t="b">
        <f t="shared" si="1"/>
        <v>0</v>
      </c>
      <c r="Z33" s="16">
        <v>0</v>
      </c>
      <c r="AA33" s="16">
        <v>0</v>
      </c>
      <c r="AB33" s="16">
        <v>0</v>
      </c>
    </row>
    <row r="34" spans="1:28" ht="17.25" thickBot="1" x14ac:dyDescent="0.35">
      <c r="A34" s="7" t="s">
        <v>37</v>
      </c>
      <c r="B34" s="18">
        <f t="shared" si="6"/>
        <v>42933</v>
      </c>
      <c r="C34" s="18">
        <f t="shared" si="7"/>
        <v>42939</v>
      </c>
      <c r="D34" s="22"/>
      <c r="E34" s="22"/>
      <c r="F34" s="23"/>
      <c r="G34" s="23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1">
        <f t="shared" si="2"/>
        <v>0</v>
      </c>
      <c r="U34" s="11">
        <f t="shared" si="3"/>
        <v>0</v>
      </c>
      <c r="V34" s="11">
        <f t="shared" si="4"/>
        <v>0</v>
      </c>
      <c r="W34" s="11">
        <f t="shared" si="5"/>
        <v>0</v>
      </c>
      <c r="X34" s="19" t="str">
        <f t="shared" si="0"/>
        <v>ND</v>
      </c>
      <c r="Y34" s="10" t="b">
        <f t="shared" si="1"/>
        <v>0</v>
      </c>
      <c r="Z34" s="16">
        <v>0</v>
      </c>
      <c r="AA34" s="16">
        <v>0</v>
      </c>
      <c r="AB34" s="16">
        <v>0</v>
      </c>
    </row>
    <row r="35" spans="1:28" ht="17.25" thickBot="1" x14ac:dyDescent="0.35">
      <c r="A35" s="7" t="s">
        <v>38</v>
      </c>
      <c r="B35" s="18">
        <f t="shared" si="6"/>
        <v>42940</v>
      </c>
      <c r="C35" s="18">
        <f t="shared" si="7"/>
        <v>42946</v>
      </c>
      <c r="D35" s="22"/>
      <c r="E35" s="22"/>
      <c r="F35" s="23"/>
      <c r="G35" s="23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1">
        <f t="shared" si="2"/>
        <v>0</v>
      </c>
      <c r="U35" s="11">
        <f t="shared" si="3"/>
        <v>0</v>
      </c>
      <c r="V35" s="11">
        <f t="shared" si="4"/>
        <v>0</v>
      </c>
      <c r="W35" s="11">
        <f t="shared" si="5"/>
        <v>0</v>
      </c>
      <c r="X35" s="19" t="str">
        <f t="shared" si="0"/>
        <v>ND</v>
      </c>
      <c r="Y35" s="10" t="b">
        <f t="shared" si="1"/>
        <v>0</v>
      </c>
      <c r="Z35" s="16">
        <v>0</v>
      </c>
      <c r="AA35" s="16">
        <v>0</v>
      </c>
      <c r="AB35" s="16">
        <v>0</v>
      </c>
    </row>
    <row r="36" spans="1:28" ht="17.25" thickBot="1" x14ac:dyDescent="0.35">
      <c r="A36" s="7" t="s">
        <v>39</v>
      </c>
      <c r="B36" s="18">
        <f t="shared" si="6"/>
        <v>42947</v>
      </c>
      <c r="C36" s="18">
        <f t="shared" si="7"/>
        <v>42953</v>
      </c>
      <c r="D36" s="22"/>
      <c r="E36" s="22"/>
      <c r="F36" s="23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1">
        <f t="shared" si="2"/>
        <v>0</v>
      </c>
      <c r="U36" s="11">
        <f t="shared" si="3"/>
        <v>0</v>
      </c>
      <c r="V36" s="11">
        <f t="shared" si="4"/>
        <v>0</v>
      </c>
      <c r="W36" s="11">
        <f t="shared" si="5"/>
        <v>0</v>
      </c>
      <c r="X36" s="19" t="str">
        <f t="shared" si="0"/>
        <v>ND</v>
      </c>
      <c r="Y36" s="10" t="b">
        <f t="shared" si="1"/>
        <v>0</v>
      </c>
      <c r="Z36" s="16">
        <v>0</v>
      </c>
      <c r="AA36" s="16">
        <v>0</v>
      </c>
      <c r="AB36" s="16">
        <v>0</v>
      </c>
    </row>
    <row r="37" spans="1:28" ht="17.25" thickBot="1" x14ac:dyDescent="0.35">
      <c r="A37" s="7" t="s">
        <v>40</v>
      </c>
      <c r="B37" s="18">
        <f t="shared" si="6"/>
        <v>42954</v>
      </c>
      <c r="C37" s="18">
        <f t="shared" si="7"/>
        <v>42960</v>
      </c>
      <c r="D37" s="22"/>
      <c r="E37" s="22"/>
      <c r="F37" s="23"/>
      <c r="G37" s="23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1">
        <f t="shared" si="2"/>
        <v>0</v>
      </c>
      <c r="U37" s="11">
        <f t="shared" si="3"/>
        <v>0</v>
      </c>
      <c r="V37" s="11">
        <f t="shared" si="4"/>
        <v>0</v>
      </c>
      <c r="W37" s="11">
        <f t="shared" si="5"/>
        <v>0</v>
      </c>
      <c r="X37" s="19" t="str">
        <f t="shared" si="0"/>
        <v>ND</v>
      </c>
      <c r="Y37" s="10" t="b">
        <f t="shared" si="1"/>
        <v>0</v>
      </c>
      <c r="Z37" s="16">
        <v>0</v>
      </c>
      <c r="AA37" s="16">
        <v>0</v>
      </c>
      <c r="AB37" s="16">
        <v>0</v>
      </c>
    </row>
    <row r="38" spans="1:28" ht="17.25" thickBot="1" x14ac:dyDescent="0.35">
      <c r="A38" s="7" t="s">
        <v>41</v>
      </c>
      <c r="B38" s="18">
        <f t="shared" si="6"/>
        <v>42961</v>
      </c>
      <c r="C38" s="18">
        <f t="shared" si="7"/>
        <v>42967</v>
      </c>
      <c r="D38" s="22"/>
      <c r="E38" s="22"/>
      <c r="F38" s="23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1">
        <f t="shared" si="2"/>
        <v>0</v>
      </c>
      <c r="U38" s="11">
        <f t="shared" si="3"/>
        <v>0</v>
      </c>
      <c r="V38" s="11">
        <f t="shared" si="4"/>
        <v>0</v>
      </c>
      <c r="W38" s="11">
        <f t="shared" si="5"/>
        <v>0</v>
      </c>
      <c r="X38" s="9" t="str">
        <f t="shared" si="0"/>
        <v>ND</v>
      </c>
      <c r="Y38" s="10" t="b">
        <f t="shared" si="1"/>
        <v>0</v>
      </c>
      <c r="Z38" s="16">
        <v>0</v>
      </c>
      <c r="AA38" s="16">
        <v>0</v>
      </c>
      <c r="AB38" s="16">
        <v>0</v>
      </c>
    </row>
    <row r="39" spans="1:28" ht="17.25" thickBot="1" x14ac:dyDescent="0.35">
      <c r="A39" s="7" t="s">
        <v>42</v>
      </c>
      <c r="B39" s="18">
        <f t="shared" si="6"/>
        <v>42968</v>
      </c>
      <c r="C39" s="18">
        <f t="shared" si="7"/>
        <v>42974</v>
      </c>
      <c r="D39" s="22"/>
      <c r="E39" s="22"/>
      <c r="F39" s="23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1">
        <f t="shared" si="2"/>
        <v>0</v>
      </c>
      <c r="U39" s="11">
        <f t="shared" si="3"/>
        <v>0</v>
      </c>
      <c r="V39" s="11">
        <f t="shared" si="4"/>
        <v>0</v>
      </c>
      <c r="W39" s="11">
        <f t="shared" si="5"/>
        <v>0</v>
      </c>
      <c r="X39" s="9" t="str">
        <f t="shared" si="0"/>
        <v>ND</v>
      </c>
      <c r="Y39" s="10" t="b">
        <f t="shared" si="1"/>
        <v>0</v>
      </c>
      <c r="Z39" s="16">
        <v>0</v>
      </c>
      <c r="AA39" s="16">
        <v>0</v>
      </c>
      <c r="AB39" s="16">
        <v>0</v>
      </c>
    </row>
    <row r="40" spans="1:28" ht="17.25" thickBot="1" x14ac:dyDescent="0.35">
      <c r="A40" s="7" t="s">
        <v>43</v>
      </c>
      <c r="B40" s="18">
        <f t="shared" si="6"/>
        <v>42975</v>
      </c>
      <c r="C40" s="18">
        <f t="shared" si="7"/>
        <v>42981</v>
      </c>
      <c r="D40" s="22"/>
      <c r="E40" s="22"/>
      <c r="F40" s="23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1">
        <f t="shared" si="2"/>
        <v>0</v>
      </c>
      <c r="U40" s="11">
        <f t="shared" si="3"/>
        <v>0</v>
      </c>
      <c r="V40" s="11">
        <f t="shared" si="4"/>
        <v>0</v>
      </c>
      <c r="W40" s="11">
        <f t="shared" si="5"/>
        <v>0</v>
      </c>
      <c r="X40" s="9" t="str">
        <f t="shared" si="0"/>
        <v>ND</v>
      </c>
      <c r="Y40" s="10" t="b">
        <f t="shared" si="1"/>
        <v>0</v>
      </c>
      <c r="Z40" s="16">
        <v>0</v>
      </c>
      <c r="AA40" s="16">
        <v>0</v>
      </c>
      <c r="AB40" s="16">
        <v>0</v>
      </c>
    </row>
    <row r="41" spans="1:28" ht="17.25" thickBot="1" x14ac:dyDescent="0.35">
      <c r="A41" s="7" t="s">
        <v>44</v>
      </c>
      <c r="B41" s="18">
        <f t="shared" si="6"/>
        <v>42982</v>
      </c>
      <c r="C41" s="18">
        <f t="shared" si="7"/>
        <v>42988</v>
      </c>
      <c r="D41" s="22"/>
      <c r="E41" s="22"/>
      <c r="F41" s="23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1">
        <f t="shared" si="2"/>
        <v>0</v>
      </c>
      <c r="U41" s="11">
        <f t="shared" si="3"/>
        <v>0</v>
      </c>
      <c r="V41" s="11">
        <f t="shared" si="4"/>
        <v>0</v>
      </c>
      <c r="W41" s="11">
        <f t="shared" si="5"/>
        <v>0</v>
      </c>
      <c r="X41" s="9" t="str">
        <f t="shared" si="0"/>
        <v>ND</v>
      </c>
      <c r="Y41" s="10" t="b">
        <f t="shared" si="1"/>
        <v>0</v>
      </c>
      <c r="Z41" s="16">
        <v>0</v>
      </c>
      <c r="AA41" s="16">
        <v>0</v>
      </c>
      <c r="AB41" s="16">
        <v>0</v>
      </c>
    </row>
    <row r="42" spans="1:28" ht="17.25" thickBot="1" x14ac:dyDescent="0.35">
      <c r="A42" s="7" t="s">
        <v>45</v>
      </c>
      <c r="B42" s="18">
        <f t="shared" si="6"/>
        <v>42989</v>
      </c>
      <c r="C42" s="18">
        <f t="shared" si="7"/>
        <v>42995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1">
        <f t="shared" si="2"/>
        <v>0</v>
      </c>
      <c r="U42" s="11">
        <f t="shared" si="3"/>
        <v>0</v>
      </c>
      <c r="V42" s="11">
        <f t="shared" si="4"/>
        <v>0</v>
      </c>
      <c r="W42" s="11">
        <f t="shared" si="5"/>
        <v>0</v>
      </c>
      <c r="X42" s="9" t="str">
        <f t="shared" si="0"/>
        <v>ND</v>
      </c>
      <c r="Y42" s="10" t="b">
        <f t="shared" si="1"/>
        <v>0</v>
      </c>
      <c r="Z42" s="16">
        <v>0</v>
      </c>
      <c r="AA42" s="16">
        <v>0</v>
      </c>
      <c r="AB42" s="16">
        <v>0</v>
      </c>
    </row>
    <row r="43" spans="1:28" ht="17.25" thickBot="1" x14ac:dyDescent="0.35">
      <c r="A43" s="7" t="s">
        <v>46</v>
      </c>
      <c r="B43" s="18">
        <f t="shared" si="6"/>
        <v>42996</v>
      </c>
      <c r="C43" s="18">
        <f t="shared" si="7"/>
        <v>43002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1">
        <f t="shared" si="2"/>
        <v>0</v>
      </c>
      <c r="U43" s="11">
        <f t="shared" si="3"/>
        <v>0</v>
      </c>
      <c r="V43" s="11">
        <f t="shared" si="4"/>
        <v>0</v>
      </c>
      <c r="W43" s="11">
        <f t="shared" si="5"/>
        <v>0</v>
      </c>
      <c r="X43" s="9" t="str">
        <f t="shared" si="0"/>
        <v>ND</v>
      </c>
      <c r="Y43" s="10" t="b">
        <f t="shared" si="1"/>
        <v>0</v>
      </c>
      <c r="Z43" s="16">
        <v>0</v>
      </c>
      <c r="AA43" s="16">
        <v>0</v>
      </c>
      <c r="AB43" s="16">
        <v>0</v>
      </c>
    </row>
    <row r="44" spans="1:28" ht="17.25" thickBot="1" x14ac:dyDescent="0.35">
      <c r="A44" s="7" t="s">
        <v>47</v>
      </c>
      <c r="B44" s="18">
        <f t="shared" si="6"/>
        <v>43003</v>
      </c>
      <c r="C44" s="18">
        <f t="shared" si="7"/>
        <v>43009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1">
        <f t="shared" si="2"/>
        <v>0</v>
      </c>
      <c r="U44" s="11">
        <f t="shared" si="3"/>
        <v>0</v>
      </c>
      <c r="V44" s="11">
        <f t="shared" si="4"/>
        <v>0</v>
      </c>
      <c r="W44" s="11">
        <f t="shared" si="5"/>
        <v>0</v>
      </c>
      <c r="X44" s="9" t="str">
        <f t="shared" si="0"/>
        <v>ND</v>
      </c>
      <c r="Y44" s="10" t="b">
        <f t="shared" si="1"/>
        <v>0</v>
      </c>
      <c r="Z44" s="16">
        <v>0</v>
      </c>
      <c r="AA44" s="16">
        <v>0</v>
      </c>
      <c r="AB44" s="16">
        <v>0</v>
      </c>
    </row>
    <row r="45" spans="1:28" ht="17.25" thickBot="1" x14ac:dyDescent="0.35">
      <c r="A45" s="7" t="s">
        <v>48</v>
      </c>
      <c r="B45" s="18">
        <f t="shared" si="6"/>
        <v>43010</v>
      </c>
      <c r="C45" s="18">
        <f t="shared" si="7"/>
        <v>43016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1">
        <f t="shared" si="2"/>
        <v>0</v>
      </c>
      <c r="U45" s="11">
        <f t="shared" si="3"/>
        <v>0</v>
      </c>
      <c r="V45" s="11">
        <f t="shared" si="4"/>
        <v>0</v>
      </c>
      <c r="W45" s="11">
        <f t="shared" si="5"/>
        <v>0</v>
      </c>
      <c r="X45" s="9" t="str">
        <f t="shared" si="0"/>
        <v>ND</v>
      </c>
      <c r="Y45" s="10" t="b">
        <f t="shared" si="1"/>
        <v>0</v>
      </c>
      <c r="Z45" s="16">
        <v>0</v>
      </c>
      <c r="AA45" s="16">
        <v>0</v>
      </c>
      <c r="AB45" s="16">
        <v>0</v>
      </c>
    </row>
    <row r="46" spans="1:28" ht="17.25" thickBot="1" x14ac:dyDescent="0.35">
      <c r="A46" s="7" t="s">
        <v>49</v>
      </c>
      <c r="B46" s="18">
        <f t="shared" si="6"/>
        <v>43017</v>
      </c>
      <c r="C46" s="18">
        <f t="shared" si="7"/>
        <v>43023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1">
        <f t="shared" si="2"/>
        <v>0</v>
      </c>
      <c r="U46" s="11">
        <f t="shared" si="3"/>
        <v>0</v>
      </c>
      <c r="V46" s="11">
        <f t="shared" si="4"/>
        <v>0</v>
      </c>
      <c r="W46" s="11">
        <f t="shared" si="5"/>
        <v>0</v>
      </c>
      <c r="X46" s="9" t="str">
        <f t="shared" si="0"/>
        <v>ND</v>
      </c>
      <c r="Y46" s="10" t="b">
        <f t="shared" si="1"/>
        <v>0</v>
      </c>
      <c r="Z46" s="16">
        <v>0</v>
      </c>
      <c r="AA46" s="16">
        <v>0</v>
      </c>
      <c r="AB46" s="16">
        <v>0</v>
      </c>
    </row>
    <row r="47" spans="1:28" ht="17.25" thickBot="1" x14ac:dyDescent="0.35">
      <c r="A47" s="7" t="s">
        <v>50</v>
      </c>
      <c r="B47" s="18">
        <f t="shared" si="6"/>
        <v>43024</v>
      </c>
      <c r="C47" s="18">
        <f t="shared" si="7"/>
        <v>43030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1">
        <f t="shared" si="2"/>
        <v>0</v>
      </c>
      <c r="U47" s="11">
        <f t="shared" si="3"/>
        <v>0</v>
      </c>
      <c r="V47" s="11">
        <f t="shared" si="4"/>
        <v>0</v>
      </c>
      <c r="W47" s="11">
        <f t="shared" si="5"/>
        <v>0</v>
      </c>
      <c r="X47" s="9" t="str">
        <f t="shared" si="0"/>
        <v>ND</v>
      </c>
      <c r="Y47" s="10" t="b">
        <f t="shared" si="1"/>
        <v>0</v>
      </c>
      <c r="Z47" s="16">
        <v>0</v>
      </c>
      <c r="AA47" s="16">
        <v>0</v>
      </c>
      <c r="AB47" s="16">
        <v>0</v>
      </c>
    </row>
    <row r="48" spans="1:28" ht="17.25" thickBot="1" x14ac:dyDescent="0.35">
      <c r="A48" s="7" t="s">
        <v>51</v>
      </c>
      <c r="B48" s="18">
        <f t="shared" si="6"/>
        <v>43031</v>
      </c>
      <c r="C48" s="18">
        <f t="shared" si="7"/>
        <v>43037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1">
        <f t="shared" si="2"/>
        <v>0</v>
      </c>
      <c r="U48" s="11">
        <f t="shared" si="3"/>
        <v>0</v>
      </c>
      <c r="V48" s="11">
        <f t="shared" si="4"/>
        <v>0</v>
      </c>
      <c r="W48" s="11">
        <f t="shared" si="5"/>
        <v>0</v>
      </c>
      <c r="X48" s="9" t="str">
        <f t="shared" si="0"/>
        <v>ND</v>
      </c>
      <c r="Y48" s="10" t="b">
        <f t="shared" si="1"/>
        <v>0</v>
      </c>
      <c r="Z48" s="16">
        <v>0</v>
      </c>
      <c r="AA48" s="16">
        <v>0</v>
      </c>
      <c r="AB48" s="16">
        <v>0</v>
      </c>
    </row>
    <row r="49" spans="1:28" ht="17.25" thickBot="1" x14ac:dyDescent="0.35">
      <c r="A49" s="7" t="s">
        <v>52</v>
      </c>
      <c r="B49" s="18">
        <f t="shared" si="6"/>
        <v>43038</v>
      </c>
      <c r="C49" s="18">
        <f t="shared" si="7"/>
        <v>43044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11">
        <f t="shared" si="2"/>
        <v>0</v>
      </c>
      <c r="U49" s="11">
        <f t="shared" si="3"/>
        <v>0</v>
      </c>
      <c r="V49" s="11">
        <f t="shared" si="4"/>
        <v>0</v>
      </c>
      <c r="W49" s="11">
        <f t="shared" si="5"/>
        <v>0</v>
      </c>
      <c r="X49" s="9" t="str">
        <f t="shared" si="0"/>
        <v>ND</v>
      </c>
      <c r="Y49" s="10" t="b">
        <f t="shared" si="1"/>
        <v>0</v>
      </c>
      <c r="Z49" s="16">
        <v>0</v>
      </c>
      <c r="AA49" s="16">
        <v>0</v>
      </c>
      <c r="AB49" s="16">
        <v>0</v>
      </c>
    </row>
    <row r="50" spans="1:28" ht="17.25" thickBot="1" x14ac:dyDescent="0.35">
      <c r="A50" s="7" t="s">
        <v>53</v>
      </c>
      <c r="B50" s="18">
        <f t="shared" si="6"/>
        <v>43045</v>
      </c>
      <c r="C50" s="18">
        <f t="shared" si="7"/>
        <v>43051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11">
        <f t="shared" si="2"/>
        <v>0</v>
      </c>
      <c r="U50" s="11">
        <f t="shared" si="3"/>
        <v>0</v>
      </c>
      <c r="V50" s="11">
        <f t="shared" si="4"/>
        <v>0</v>
      </c>
      <c r="W50" s="11">
        <f t="shared" si="5"/>
        <v>0</v>
      </c>
      <c r="X50" s="9" t="str">
        <f t="shared" si="0"/>
        <v>ND</v>
      </c>
      <c r="Y50" s="10" t="b">
        <f t="shared" si="1"/>
        <v>0</v>
      </c>
      <c r="Z50" s="16">
        <v>0</v>
      </c>
      <c r="AA50" s="16">
        <v>0</v>
      </c>
      <c r="AB50" s="16">
        <v>0</v>
      </c>
    </row>
    <row r="51" spans="1:28" ht="17.25" thickBot="1" x14ac:dyDescent="0.35">
      <c r="A51" s="7" t="s">
        <v>54</v>
      </c>
      <c r="B51" s="18">
        <f t="shared" si="6"/>
        <v>43052</v>
      </c>
      <c r="C51" s="18">
        <f t="shared" si="7"/>
        <v>43058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11">
        <f t="shared" si="2"/>
        <v>0</v>
      </c>
      <c r="U51" s="11">
        <f t="shared" si="3"/>
        <v>0</v>
      </c>
      <c r="V51" s="11">
        <f t="shared" si="4"/>
        <v>0</v>
      </c>
      <c r="W51" s="11">
        <f t="shared" si="5"/>
        <v>0</v>
      </c>
      <c r="X51" s="9" t="str">
        <f t="shared" si="0"/>
        <v>ND</v>
      </c>
      <c r="Y51" s="10" t="b">
        <f t="shared" si="1"/>
        <v>0</v>
      </c>
      <c r="Z51" s="16">
        <v>0</v>
      </c>
      <c r="AA51" s="16">
        <v>0</v>
      </c>
      <c r="AB51" s="16">
        <v>0</v>
      </c>
    </row>
    <row r="52" spans="1:28" ht="17.25" thickBot="1" x14ac:dyDescent="0.35">
      <c r="A52" s="7" t="s">
        <v>55</v>
      </c>
      <c r="B52" s="18">
        <f t="shared" si="6"/>
        <v>43059</v>
      </c>
      <c r="C52" s="18">
        <f t="shared" si="7"/>
        <v>43065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11">
        <f t="shared" si="2"/>
        <v>0</v>
      </c>
      <c r="U52" s="11">
        <f t="shared" si="3"/>
        <v>0</v>
      </c>
      <c r="V52" s="11">
        <f t="shared" si="4"/>
        <v>0</v>
      </c>
      <c r="W52" s="11">
        <f t="shared" si="5"/>
        <v>0</v>
      </c>
      <c r="X52" s="9" t="str">
        <f t="shared" si="0"/>
        <v>ND</v>
      </c>
      <c r="Y52" s="10" t="b">
        <f t="shared" si="1"/>
        <v>0</v>
      </c>
      <c r="Z52" s="16">
        <v>0</v>
      </c>
      <c r="AA52" s="16">
        <v>0</v>
      </c>
      <c r="AB52" s="16">
        <v>0</v>
      </c>
    </row>
    <row r="53" spans="1:28" ht="17.25" thickBot="1" x14ac:dyDescent="0.35">
      <c r="A53" s="7" t="s">
        <v>56</v>
      </c>
      <c r="B53" s="18">
        <f t="shared" si="6"/>
        <v>43066</v>
      </c>
      <c r="C53" s="18">
        <f t="shared" si="7"/>
        <v>43072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11">
        <f t="shared" si="2"/>
        <v>0</v>
      </c>
      <c r="U53" s="11">
        <f t="shared" si="3"/>
        <v>0</v>
      </c>
      <c r="V53" s="11">
        <f t="shared" si="4"/>
        <v>0</v>
      </c>
      <c r="W53" s="11">
        <f t="shared" si="5"/>
        <v>0</v>
      </c>
      <c r="X53" s="9" t="str">
        <f t="shared" si="0"/>
        <v>ND</v>
      </c>
      <c r="Y53" s="10" t="b">
        <f t="shared" si="1"/>
        <v>0</v>
      </c>
      <c r="Z53" s="16">
        <v>0</v>
      </c>
      <c r="AA53" s="16">
        <v>0</v>
      </c>
      <c r="AB53" s="16">
        <v>0</v>
      </c>
    </row>
    <row r="54" spans="1:28" ht="17.25" thickBot="1" x14ac:dyDescent="0.35">
      <c r="A54" s="7" t="s">
        <v>57</v>
      </c>
      <c r="B54" s="18">
        <f t="shared" si="6"/>
        <v>43073</v>
      </c>
      <c r="C54" s="18">
        <f t="shared" si="7"/>
        <v>43079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11">
        <f t="shared" si="2"/>
        <v>0</v>
      </c>
      <c r="U54" s="11">
        <f t="shared" si="3"/>
        <v>0</v>
      </c>
      <c r="V54" s="11">
        <f t="shared" si="4"/>
        <v>0</v>
      </c>
      <c r="W54" s="11">
        <f t="shared" si="5"/>
        <v>0</v>
      </c>
      <c r="X54" s="9" t="str">
        <f t="shared" si="0"/>
        <v>ND</v>
      </c>
      <c r="Y54" s="10" t="b">
        <f t="shared" si="1"/>
        <v>0</v>
      </c>
      <c r="Z54" s="16">
        <v>0</v>
      </c>
      <c r="AA54" s="16">
        <v>0</v>
      </c>
      <c r="AB54" s="16">
        <v>0</v>
      </c>
    </row>
    <row r="55" spans="1:28" ht="17.25" thickBot="1" x14ac:dyDescent="0.35">
      <c r="A55" s="7" t="s">
        <v>58</v>
      </c>
      <c r="B55" s="18">
        <f t="shared" si="6"/>
        <v>43080</v>
      </c>
      <c r="C55" s="18">
        <f t="shared" si="7"/>
        <v>43086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1">
        <f t="shared" si="2"/>
        <v>0</v>
      </c>
      <c r="U55" s="11">
        <f t="shared" si="3"/>
        <v>0</v>
      </c>
      <c r="V55" s="11">
        <f t="shared" si="4"/>
        <v>0</v>
      </c>
      <c r="W55" s="11">
        <f t="shared" si="5"/>
        <v>0</v>
      </c>
      <c r="X55" s="9" t="str">
        <f t="shared" si="0"/>
        <v>ND</v>
      </c>
      <c r="Y55" s="10" t="b">
        <f t="shared" si="1"/>
        <v>0</v>
      </c>
      <c r="Z55" s="16">
        <v>0</v>
      </c>
      <c r="AA55" s="16">
        <v>0</v>
      </c>
      <c r="AB55" s="16">
        <v>0</v>
      </c>
    </row>
    <row r="56" spans="1:28" ht="17.25" thickBot="1" x14ac:dyDescent="0.35">
      <c r="A56" s="7" t="s">
        <v>59</v>
      </c>
      <c r="B56" s="18">
        <f t="shared" si="6"/>
        <v>43087</v>
      </c>
      <c r="C56" s="18">
        <f t="shared" si="7"/>
        <v>43093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11">
        <f t="shared" si="2"/>
        <v>0</v>
      </c>
      <c r="U56" s="11">
        <f t="shared" si="3"/>
        <v>0</v>
      </c>
      <c r="V56" s="11">
        <f t="shared" si="4"/>
        <v>0</v>
      </c>
      <c r="W56" s="11">
        <f t="shared" si="5"/>
        <v>0</v>
      </c>
      <c r="X56" s="9" t="str">
        <f t="shared" si="0"/>
        <v>ND</v>
      </c>
      <c r="Y56" s="10" t="b">
        <f t="shared" si="1"/>
        <v>0</v>
      </c>
      <c r="Z56" s="16"/>
      <c r="AA56" s="16"/>
      <c r="AB56" s="16"/>
    </row>
    <row r="57" spans="1:28" ht="17.25" thickBot="1" x14ac:dyDescent="0.35">
      <c r="A57" s="7" t="s">
        <v>60</v>
      </c>
      <c r="B57" s="18">
        <f t="shared" si="6"/>
        <v>43094</v>
      </c>
      <c r="C57" s="18">
        <f t="shared" si="7"/>
        <v>43100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11">
        <f t="shared" si="2"/>
        <v>0</v>
      </c>
      <c r="U57" s="11">
        <f t="shared" si="3"/>
        <v>0</v>
      </c>
      <c r="V57" s="11">
        <f t="shared" si="4"/>
        <v>0</v>
      </c>
      <c r="W57" s="11">
        <f t="shared" si="5"/>
        <v>0</v>
      </c>
      <c r="X57" s="9" t="str">
        <f t="shared" si="0"/>
        <v>ND</v>
      </c>
      <c r="Y57" s="10" t="b">
        <f t="shared" si="1"/>
        <v>0</v>
      </c>
      <c r="Z57" s="16"/>
      <c r="AA57" s="16"/>
      <c r="AB57" s="16"/>
    </row>
    <row r="58" spans="1:28" ht="17.25" thickBot="1" x14ac:dyDescent="0.35">
      <c r="A58" s="102" t="s">
        <v>8</v>
      </c>
      <c r="B58" s="103"/>
      <c r="C58" s="104"/>
      <c r="D58" s="25">
        <f>SUM(D6:D57)</f>
        <v>0</v>
      </c>
      <c r="E58" s="25">
        <f t="shared" ref="E58:V58" si="8">SUM(E6:E57)</f>
        <v>0</v>
      </c>
      <c r="F58" s="25">
        <f t="shared" si="8"/>
        <v>0</v>
      </c>
      <c r="G58" s="11">
        <f t="shared" si="8"/>
        <v>0</v>
      </c>
      <c r="H58" s="11">
        <f t="shared" si="8"/>
        <v>0</v>
      </c>
      <c r="I58" s="11">
        <f t="shared" si="8"/>
        <v>0</v>
      </c>
      <c r="J58" s="11">
        <f t="shared" si="8"/>
        <v>0</v>
      </c>
      <c r="K58" s="11">
        <f t="shared" si="8"/>
        <v>0</v>
      </c>
      <c r="L58" s="11">
        <f t="shared" si="8"/>
        <v>0</v>
      </c>
      <c r="M58" s="11">
        <f t="shared" si="8"/>
        <v>0</v>
      </c>
      <c r="N58" s="11">
        <f t="shared" si="8"/>
        <v>0</v>
      </c>
      <c r="O58" s="11">
        <f t="shared" si="8"/>
        <v>0</v>
      </c>
      <c r="P58" s="11">
        <f t="shared" si="8"/>
        <v>0</v>
      </c>
      <c r="Q58" s="11">
        <f t="shared" si="8"/>
        <v>0</v>
      </c>
      <c r="R58" s="11">
        <f t="shared" si="8"/>
        <v>0</v>
      </c>
      <c r="S58" s="11">
        <f t="shared" si="8"/>
        <v>0</v>
      </c>
      <c r="T58" s="11">
        <f t="shared" si="8"/>
        <v>0</v>
      </c>
      <c r="U58" s="11">
        <f t="shared" si="8"/>
        <v>0</v>
      </c>
      <c r="V58" s="11">
        <f t="shared" si="8"/>
        <v>0</v>
      </c>
      <c r="W58" s="11">
        <f>SUM(W6:W57)</f>
        <v>0</v>
      </c>
      <c r="X58" s="9" t="str">
        <f t="shared" si="0"/>
        <v>ND</v>
      </c>
      <c r="Y58" s="9" t="b">
        <f t="shared" si="1"/>
        <v>0</v>
      </c>
      <c r="Z58" s="17"/>
      <c r="AA58" s="17"/>
      <c r="AB58" s="17"/>
    </row>
  </sheetData>
  <mergeCells count="32">
    <mergeCell ref="Z3:AB3"/>
    <mergeCell ref="Z4:Z5"/>
    <mergeCell ref="AA4:AB4"/>
    <mergeCell ref="L3:O3"/>
    <mergeCell ref="T3:Y3"/>
    <mergeCell ref="Y4:Y5"/>
    <mergeCell ref="W4:W5"/>
    <mergeCell ref="P3:S3"/>
    <mergeCell ref="P4:P5"/>
    <mergeCell ref="Q4:Q5"/>
    <mergeCell ref="R4:R5"/>
    <mergeCell ref="X4:X5"/>
    <mergeCell ref="V4:V5"/>
    <mergeCell ref="U4:U5"/>
    <mergeCell ref="S4:S5"/>
    <mergeCell ref="T4:T5"/>
    <mergeCell ref="O4:O5"/>
    <mergeCell ref="A3:C4"/>
    <mergeCell ref="L4:L5"/>
    <mergeCell ref="D4:D5"/>
    <mergeCell ref="E4:E5"/>
    <mergeCell ref="G4:G5"/>
    <mergeCell ref="H3:K3"/>
    <mergeCell ref="H4:H5"/>
    <mergeCell ref="I4:I5"/>
    <mergeCell ref="J4:J5"/>
    <mergeCell ref="K4:K5"/>
    <mergeCell ref="A58:C58"/>
    <mergeCell ref="D3:G3"/>
    <mergeCell ref="F4:F5"/>
    <mergeCell ref="N4:N5"/>
    <mergeCell ref="M4:M5"/>
  </mergeCells>
  <phoneticPr fontId="5" type="noConversion"/>
  <conditionalFormatting sqref="Y6:Y58">
    <cfRule type="cellIs" dxfId="2" priority="1" stopIfTrue="1" operator="lessThan">
      <formula>1</formula>
    </cfRule>
    <cfRule type="cellIs" dxfId="1" priority="2" stopIfTrue="1" operator="equal">
      <formula>1</formula>
    </cfRule>
    <cfRule type="cellIs" dxfId="0" priority="3" stopIfTrue="1" operator="equal">
      <formula>FALSE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"/>
  <sheetViews>
    <sheetView workbookViewId="0">
      <selection activeCell="H11" sqref="A11:H11"/>
    </sheetView>
  </sheetViews>
  <sheetFormatPr baseColWidth="10" defaultRowHeight="15" x14ac:dyDescent="0.25"/>
  <cols>
    <col min="1" max="1" width="7.5703125" customWidth="1"/>
    <col min="2" max="2" width="10.140625" customWidth="1"/>
    <col min="3" max="3" width="14.85546875" customWidth="1"/>
    <col min="4" max="4" width="15.85546875" customWidth="1"/>
    <col min="5" max="5" width="14.7109375" customWidth="1"/>
    <col min="6" max="6" width="11.42578125" customWidth="1"/>
    <col min="7" max="7" width="12.140625" customWidth="1"/>
    <col min="8" max="8" width="17.5703125" customWidth="1"/>
    <col min="9" max="9" width="3.140625" customWidth="1"/>
    <col min="10" max="10" width="9" customWidth="1"/>
    <col min="11" max="11" width="10.140625" customWidth="1"/>
    <col min="12" max="12" width="15.42578125" customWidth="1"/>
    <col min="13" max="13" width="15.85546875" customWidth="1"/>
    <col min="14" max="14" width="14.7109375" customWidth="1"/>
    <col min="15" max="15" width="11.28515625" customWidth="1"/>
    <col min="16" max="16" width="11.7109375" customWidth="1"/>
    <col min="17" max="17" width="18.42578125" customWidth="1"/>
  </cols>
  <sheetData>
    <row r="1" spans="1:17" ht="15" customHeight="1" x14ac:dyDescent="0.25">
      <c r="A1" s="108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1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15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5.75" thickBot="1" x14ac:dyDescent="0.3"/>
    <row r="5" spans="1:17" ht="19.5" thickBot="1" x14ac:dyDescent="0.3">
      <c r="A5" s="109" t="s">
        <v>106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7" spans="1:17" ht="19.5" x14ac:dyDescent="0.25">
      <c r="A7" s="112" t="s">
        <v>118</v>
      </c>
      <c r="B7" s="112"/>
      <c r="C7" s="112"/>
      <c r="D7" s="112"/>
      <c r="E7" s="112"/>
      <c r="F7" s="112"/>
      <c r="G7" s="112"/>
      <c r="H7" s="112"/>
      <c r="J7" s="112" t="s">
        <v>104</v>
      </c>
      <c r="K7" s="112"/>
      <c r="L7" s="112"/>
      <c r="M7" s="112"/>
      <c r="N7" s="112"/>
      <c r="O7" s="112"/>
      <c r="P7" s="112"/>
      <c r="Q7" s="112"/>
    </row>
    <row r="8" spans="1:17" ht="15.75" thickBot="1" x14ac:dyDescent="0.3"/>
    <row r="9" spans="1:17" ht="15.75" thickBot="1" x14ac:dyDescent="0.3">
      <c r="A9" s="113" t="s">
        <v>107</v>
      </c>
      <c r="B9" s="115" t="s">
        <v>108</v>
      </c>
      <c r="C9" s="117" t="s">
        <v>109</v>
      </c>
      <c r="D9" s="119" t="s">
        <v>110</v>
      </c>
      <c r="E9" s="121" t="s">
        <v>111</v>
      </c>
      <c r="F9" s="105" t="s">
        <v>112</v>
      </c>
      <c r="G9" s="106"/>
      <c r="H9" s="107"/>
      <c r="I9" s="55"/>
      <c r="J9" s="113" t="s">
        <v>107</v>
      </c>
      <c r="K9" s="115" t="s">
        <v>108</v>
      </c>
      <c r="L9" s="117" t="s">
        <v>109</v>
      </c>
      <c r="M9" s="119" t="s">
        <v>110</v>
      </c>
      <c r="N9" s="121" t="s">
        <v>111</v>
      </c>
      <c r="O9" s="105" t="s">
        <v>112</v>
      </c>
      <c r="P9" s="106"/>
      <c r="Q9" s="107"/>
    </row>
    <row r="10" spans="1:17" ht="71.25" customHeight="1" thickBot="1" x14ac:dyDescent="0.3">
      <c r="A10" s="114"/>
      <c r="B10" s="116"/>
      <c r="C10" s="118"/>
      <c r="D10" s="120"/>
      <c r="E10" s="122"/>
      <c r="F10" s="56" t="s">
        <v>113</v>
      </c>
      <c r="G10" s="56" t="s">
        <v>114</v>
      </c>
      <c r="H10" s="56" t="s">
        <v>115</v>
      </c>
      <c r="I10" s="55"/>
      <c r="J10" s="114"/>
      <c r="K10" s="116"/>
      <c r="L10" s="118"/>
      <c r="M10" s="120"/>
      <c r="N10" s="122"/>
      <c r="O10" s="56" t="s">
        <v>113</v>
      </c>
      <c r="P10" s="56" t="s">
        <v>114</v>
      </c>
      <c r="Q10" s="56" t="s">
        <v>115</v>
      </c>
    </row>
    <row r="11" spans="1:17" ht="15.75" x14ac:dyDescent="0.25">
      <c r="A11" s="57"/>
      <c r="B11" s="58"/>
      <c r="C11" s="58"/>
      <c r="D11" s="59"/>
      <c r="E11" s="58"/>
      <c r="F11" s="58"/>
      <c r="G11" s="58"/>
      <c r="H11" s="60"/>
      <c r="J11" s="57"/>
      <c r="K11" s="58"/>
      <c r="L11" s="58"/>
      <c r="M11" s="59"/>
      <c r="N11" s="58"/>
      <c r="O11" s="58"/>
      <c r="P11" s="58"/>
      <c r="Q11" s="60"/>
    </row>
    <row r="12" spans="1:17" ht="15.75" x14ac:dyDescent="0.25">
      <c r="A12" s="61"/>
      <c r="B12" s="62"/>
      <c r="C12" s="62"/>
      <c r="D12" s="63"/>
      <c r="E12" s="62"/>
      <c r="F12" s="62"/>
      <c r="G12" s="62"/>
      <c r="H12" s="64"/>
      <c r="J12" s="61"/>
      <c r="K12" s="62"/>
      <c r="L12" s="62"/>
      <c r="M12" s="63"/>
      <c r="N12" s="62"/>
      <c r="O12" s="62"/>
      <c r="P12" s="62"/>
      <c r="Q12" s="64"/>
    </row>
    <row r="13" spans="1:17" ht="15.75" x14ac:dyDescent="0.25">
      <c r="A13" s="61"/>
      <c r="B13" s="62"/>
      <c r="C13" s="62"/>
      <c r="D13" s="63"/>
      <c r="E13" s="62"/>
      <c r="F13" s="62"/>
      <c r="G13" s="62"/>
      <c r="H13" s="64"/>
      <c r="J13" s="61"/>
      <c r="K13" s="62"/>
      <c r="L13" s="62"/>
      <c r="M13" s="63"/>
      <c r="N13" s="62"/>
      <c r="O13" s="62"/>
      <c r="P13" s="62"/>
      <c r="Q13" s="64"/>
    </row>
    <row r="14" spans="1:17" ht="15.75" x14ac:dyDescent="0.25">
      <c r="A14" s="61"/>
      <c r="B14" s="62"/>
      <c r="C14" s="62"/>
      <c r="D14" s="63"/>
      <c r="E14" s="62"/>
      <c r="F14" s="62"/>
      <c r="G14" s="62"/>
      <c r="H14" s="64"/>
      <c r="J14" s="61"/>
      <c r="K14" s="62"/>
      <c r="L14" s="62"/>
      <c r="M14" s="63"/>
      <c r="N14" s="62"/>
      <c r="O14" s="62"/>
      <c r="P14" s="62"/>
      <c r="Q14" s="64"/>
    </row>
    <row r="15" spans="1:17" ht="15.75" x14ac:dyDescent="0.25">
      <c r="A15" s="61"/>
      <c r="B15" s="62"/>
      <c r="C15" s="62"/>
      <c r="D15" s="63"/>
      <c r="E15" s="62"/>
      <c r="F15" s="62"/>
      <c r="G15" s="62"/>
      <c r="H15" s="64"/>
      <c r="J15" s="61"/>
      <c r="K15" s="62"/>
      <c r="L15" s="62"/>
      <c r="M15" s="63"/>
      <c r="N15" s="62"/>
      <c r="O15" s="62"/>
      <c r="P15" s="62"/>
      <c r="Q15" s="64"/>
    </row>
    <row r="16" spans="1:17" ht="15.75" x14ac:dyDescent="0.25">
      <c r="A16" s="61"/>
      <c r="B16" s="62"/>
      <c r="C16" s="62"/>
      <c r="D16" s="63"/>
      <c r="E16" s="62"/>
      <c r="F16" s="62"/>
      <c r="G16" s="62"/>
      <c r="H16" s="64"/>
      <c r="J16" s="61"/>
      <c r="K16" s="62"/>
      <c r="L16" s="62"/>
      <c r="M16" s="63"/>
      <c r="N16" s="62"/>
      <c r="O16" s="62"/>
      <c r="P16" s="62"/>
      <c r="Q16" s="64"/>
    </row>
    <row r="17" spans="1:17" ht="15.75" x14ac:dyDescent="0.25">
      <c r="A17" s="61"/>
      <c r="B17" s="62"/>
      <c r="C17" s="62"/>
      <c r="D17" s="63"/>
      <c r="E17" s="62"/>
      <c r="F17" s="62"/>
      <c r="G17" s="62"/>
      <c r="H17" s="64"/>
      <c r="J17" s="61"/>
      <c r="K17" s="62"/>
      <c r="L17" s="62"/>
      <c r="M17" s="63"/>
      <c r="N17" s="62"/>
      <c r="O17" s="62"/>
      <c r="P17" s="62"/>
      <c r="Q17" s="64"/>
    </row>
    <row r="18" spans="1:17" ht="15.75" x14ac:dyDescent="0.25">
      <c r="A18" s="61"/>
      <c r="B18" s="62"/>
      <c r="C18" s="62"/>
      <c r="D18" s="63"/>
      <c r="E18" s="62"/>
      <c r="F18" s="62"/>
      <c r="G18" s="62"/>
      <c r="H18" s="64"/>
      <c r="J18" s="61"/>
      <c r="K18" s="62"/>
      <c r="L18" s="62"/>
      <c r="M18" s="63"/>
      <c r="N18" s="62"/>
      <c r="O18" s="62"/>
      <c r="P18" s="62"/>
      <c r="Q18" s="64"/>
    </row>
    <row r="19" spans="1:17" ht="15.75" x14ac:dyDescent="0.25">
      <c r="A19" s="61"/>
      <c r="B19" s="62"/>
      <c r="C19" s="62"/>
      <c r="D19" s="63"/>
      <c r="E19" s="62"/>
      <c r="F19" s="62"/>
      <c r="G19" s="62"/>
      <c r="H19" s="64"/>
      <c r="J19" s="61"/>
      <c r="K19" s="62"/>
      <c r="L19" s="62"/>
      <c r="M19" s="63"/>
      <c r="N19" s="62"/>
      <c r="O19" s="62"/>
      <c r="P19" s="62"/>
      <c r="Q19" s="64"/>
    </row>
    <row r="20" spans="1:17" ht="15.75" x14ac:dyDescent="0.25">
      <c r="A20" s="61"/>
      <c r="B20" s="62"/>
      <c r="C20" s="62"/>
      <c r="D20" s="63"/>
      <c r="E20" s="62"/>
      <c r="F20" s="62"/>
      <c r="G20" s="62"/>
      <c r="H20" s="64"/>
      <c r="J20" s="61"/>
      <c r="K20" s="62"/>
      <c r="L20" s="62"/>
      <c r="M20" s="63"/>
      <c r="N20" s="62"/>
      <c r="O20" s="62"/>
      <c r="P20" s="62"/>
      <c r="Q20" s="64"/>
    </row>
    <row r="21" spans="1:17" ht="16.5" thickBot="1" x14ac:dyDescent="0.3">
      <c r="A21" s="65"/>
      <c r="B21" s="66"/>
      <c r="C21" s="66"/>
      <c r="D21" s="67"/>
      <c r="E21" s="66"/>
      <c r="F21" s="66"/>
      <c r="G21" s="66"/>
      <c r="H21" s="68"/>
      <c r="J21" s="65"/>
      <c r="K21" s="66"/>
      <c r="L21" s="66"/>
      <c r="M21" s="67"/>
      <c r="N21" s="66"/>
      <c r="O21" s="66"/>
      <c r="P21" s="66"/>
      <c r="Q21" s="68"/>
    </row>
  </sheetData>
  <mergeCells count="16">
    <mergeCell ref="O9:Q9"/>
    <mergeCell ref="A1:Q3"/>
    <mergeCell ref="A5:Q5"/>
    <mergeCell ref="A7:H7"/>
    <mergeCell ref="J7:Q7"/>
    <mergeCell ref="A9:A10"/>
    <mergeCell ref="B9:B10"/>
    <mergeCell ref="C9:C10"/>
    <mergeCell ref="D9:D10"/>
    <mergeCell ref="E9:E10"/>
    <mergeCell ref="F9:H9"/>
    <mergeCell ref="J9:J10"/>
    <mergeCell ref="K9:K10"/>
    <mergeCell ref="L9:L10"/>
    <mergeCell ref="M9:M10"/>
    <mergeCell ref="N9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8"/>
  <sheetViews>
    <sheetView tabSelected="1" topLeftCell="H37" workbookViewId="0">
      <selection activeCell="V57" sqref="V57"/>
    </sheetView>
  </sheetViews>
  <sheetFormatPr baseColWidth="10" defaultRowHeight="15" x14ac:dyDescent="0.25"/>
  <cols>
    <col min="1" max="1" width="11.42578125" style="43"/>
    <col min="2" max="2" width="11.42578125" style="30"/>
    <col min="3" max="3" width="12.7109375" style="30" customWidth="1"/>
    <col min="4" max="13" width="11.42578125" style="30"/>
    <col min="14" max="14" width="2.5703125" style="30" customWidth="1"/>
    <col min="15" max="16384" width="11.42578125" style="30"/>
  </cols>
  <sheetData>
    <row r="1" spans="1:24" ht="45.75" customHeight="1" thickBot="1" x14ac:dyDescent="0.3">
      <c r="A1" s="29" t="s">
        <v>80</v>
      </c>
      <c r="B1" s="141" t="s">
        <v>81</v>
      </c>
      <c r="C1" s="143" t="s">
        <v>4</v>
      </c>
      <c r="D1" s="44" t="s">
        <v>103</v>
      </c>
      <c r="E1" s="44" t="s">
        <v>103</v>
      </c>
      <c r="F1" s="44" t="s">
        <v>103</v>
      </c>
      <c r="G1" s="44" t="s">
        <v>103</v>
      </c>
      <c r="H1" s="44" t="s">
        <v>103</v>
      </c>
      <c r="I1" s="44" t="s">
        <v>103</v>
      </c>
      <c r="J1" s="44" t="s">
        <v>103</v>
      </c>
      <c r="K1" s="44" t="s">
        <v>103</v>
      </c>
      <c r="L1" s="44"/>
      <c r="M1" s="44" t="s">
        <v>103</v>
      </c>
      <c r="N1"/>
      <c r="O1" s="44" t="s">
        <v>104</v>
      </c>
      <c r="P1" s="44" t="s">
        <v>104</v>
      </c>
      <c r="Q1" s="44" t="s">
        <v>104</v>
      </c>
      <c r="R1" s="44" t="s">
        <v>104</v>
      </c>
      <c r="S1" s="44" t="s">
        <v>104</v>
      </c>
      <c r="T1" s="44" t="s">
        <v>104</v>
      </c>
      <c r="U1" s="44" t="s">
        <v>104</v>
      </c>
      <c r="V1" s="44" t="s">
        <v>104</v>
      </c>
      <c r="W1" s="44"/>
      <c r="X1" s="44" t="s">
        <v>104</v>
      </c>
    </row>
    <row r="2" spans="1:24" ht="31.5" customHeight="1" thickBot="1" x14ac:dyDescent="0.3">
      <c r="A2" s="29"/>
      <c r="B2" s="141"/>
      <c r="C2" s="143"/>
      <c r="D2" s="129" t="s">
        <v>82</v>
      </c>
      <c r="E2" s="131" t="s">
        <v>83</v>
      </c>
      <c r="F2" s="133" t="s">
        <v>84</v>
      </c>
      <c r="G2" s="135" t="s">
        <v>85</v>
      </c>
      <c r="H2" s="137" t="s">
        <v>86</v>
      </c>
      <c r="I2" s="123" t="s">
        <v>87</v>
      </c>
      <c r="J2" s="125" t="s">
        <v>88</v>
      </c>
      <c r="K2" s="125" t="s">
        <v>89</v>
      </c>
      <c r="L2" s="139" t="s">
        <v>117</v>
      </c>
      <c r="M2" s="127" t="s">
        <v>90</v>
      </c>
      <c r="N2"/>
      <c r="O2" s="129" t="s">
        <v>82</v>
      </c>
      <c r="P2" s="131" t="s">
        <v>83</v>
      </c>
      <c r="Q2" s="133" t="s">
        <v>84</v>
      </c>
      <c r="R2" s="135" t="s">
        <v>85</v>
      </c>
      <c r="S2" s="137" t="s">
        <v>86</v>
      </c>
      <c r="T2" s="123" t="s">
        <v>87</v>
      </c>
      <c r="U2" s="125" t="s">
        <v>88</v>
      </c>
      <c r="V2" s="125" t="s">
        <v>89</v>
      </c>
      <c r="W2" s="139" t="s">
        <v>117</v>
      </c>
      <c r="X2" s="127" t="s">
        <v>90</v>
      </c>
    </row>
    <row r="3" spans="1:24" ht="45.75" customHeight="1" thickBot="1" x14ac:dyDescent="0.3">
      <c r="A3" s="31"/>
      <c r="B3" s="142"/>
      <c r="C3" s="32" t="s">
        <v>5</v>
      </c>
      <c r="D3" s="130"/>
      <c r="E3" s="132"/>
      <c r="F3" s="134"/>
      <c r="G3" s="136"/>
      <c r="H3" s="138"/>
      <c r="I3" s="124"/>
      <c r="J3" s="126"/>
      <c r="K3" s="126"/>
      <c r="L3" s="140"/>
      <c r="M3" s="128"/>
      <c r="N3"/>
      <c r="O3" s="130"/>
      <c r="P3" s="132"/>
      <c r="Q3" s="134"/>
      <c r="R3" s="136"/>
      <c r="S3" s="138"/>
      <c r="T3" s="124"/>
      <c r="U3" s="126"/>
      <c r="V3" s="126"/>
      <c r="W3" s="140"/>
      <c r="X3" s="128"/>
    </row>
    <row r="4" spans="1:24" ht="17.25" thickBot="1" x14ac:dyDescent="0.35">
      <c r="A4" s="33" t="s">
        <v>9</v>
      </c>
      <c r="B4" s="34"/>
      <c r="C4" s="33">
        <v>1</v>
      </c>
      <c r="D4" s="45"/>
      <c r="E4" s="46"/>
      <c r="F4" s="47"/>
      <c r="G4" s="48">
        <v>2</v>
      </c>
      <c r="H4" s="49">
        <v>3</v>
      </c>
      <c r="I4" s="50">
        <v>10</v>
      </c>
      <c r="J4" s="50">
        <v>9</v>
      </c>
      <c r="K4" s="54">
        <v>4</v>
      </c>
      <c r="L4" s="54" t="e">
        <f>IF(Kafountine!T6=0,NA(),Kafountine!W6)</f>
        <v>#N/A</v>
      </c>
      <c r="M4" s="51">
        <f>AVERAGE(G4:K4)+2*STDEV(G4:K4)</f>
        <v>12.893833011524187</v>
      </c>
      <c r="N4"/>
      <c r="O4" s="45"/>
      <c r="P4" s="46"/>
      <c r="Q4" s="47"/>
      <c r="R4" s="48">
        <v>0</v>
      </c>
      <c r="S4" s="49">
        <v>0</v>
      </c>
      <c r="T4" s="50">
        <v>0</v>
      </c>
      <c r="U4" s="50">
        <v>0</v>
      </c>
      <c r="V4" s="54">
        <v>1</v>
      </c>
      <c r="W4" s="54" t="e">
        <f>IF('Darou Khairy'!T6=0,NA(),'Darou Khairy'!W6)</f>
        <v>#N/A</v>
      </c>
      <c r="X4" s="51">
        <f>AVERAGE(R4:V4)+2*STDEV(R4:V4)</f>
        <v>1.0944271909999159</v>
      </c>
    </row>
    <row r="5" spans="1:24" ht="17.25" thickBot="1" x14ac:dyDescent="0.35">
      <c r="A5" s="33" t="s">
        <v>10</v>
      </c>
      <c r="B5" s="35" t="s">
        <v>91</v>
      </c>
      <c r="C5" s="33">
        <v>2</v>
      </c>
      <c r="D5" s="45"/>
      <c r="E5" s="46"/>
      <c r="F5" s="47"/>
      <c r="G5" s="48">
        <v>3</v>
      </c>
      <c r="H5" s="49">
        <v>3</v>
      </c>
      <c r="I5" s="50">
        <v>4</v>
      </c>
      <c r="J5" s="50">
        <v>6</v>
      </c>
      <c r="K5" s="54">
        <v>1</v>
      </c>
      <c r="L5" s="54" t="e">
        <f>IF(Kafountine!T7=0,NA(),Kafountine!W7)</f>
        <v>#N/A</v>
      </c>
      <c r="M5" s="51">
        <f t="shared" ref="M5:M56" si="0">AVERAGE(G5:K5)+2*STDEV(G5:K5)</f>
        <v>7.0331804249169902</v>
      </c>
      <c r="N5"/>
      <c r="O5" s="45"/>
      <c r="P5" s="46"/>
      <c r="Q5" s="47"/>
      <c r="R5" s="48">
        <v>0</v>
      </c>
      <c r="S5" s="49">
        <v>0</v>
      </c>
      <c r="T5" s="50">
        <v>0</v>
      </c>
      <c r="U5" s="50">
        <v>0</v>
      </c>
      <c r="V5" s="54">
        <v>0</v>
      </c>
      <c r="W5" s="54" t="e">
        <f>IF('Darou Khairy'!T7=0,NA(),'Darou Khairy'!W7)</f>
        <v>#N/A</v>
      </c>
      <c r="X5" s="51">
        <f t="shared" ref="X5:X56" si="1">AVERAGE(R5:V5)+2*STDEV(R5:V5)</f>
        <v>0</v>
      </c>
    </row>
    <row r="6" spans="1:24" ht="17.25" thickBot="1" x14ac:dyDescent="0.35">
      <c r="A6" s="33" t="s">
        <v>11</v>
      </c>
      <c r="B6" s="35"/>
      <c r="C6" s="33">
        <v>3</v>
      </c>
      <c r="D6" s="45"/>
      <c r="E6" s="46"/>
      <c r="F6" s="47"/>
      <c r="G6" s="48">
        <v>0</v>
      </c>
      <c r="H6" s="49">
        <v>0</v>
      </c>
      <c r="I6" s="50">
        <v>20</v>
      </c>
      <c r="J6" s="50">
        <v>3</v>
      </c>
      <c r="K6" s="54">
        <v>12</v>
      </c>
      <c r="L6" s="54" t="e">
        <f>IF(Kafountine!T8=0,NA(),Kafountine!W8)</f>
        <v>#N/A</v>
      </c>
      <c r="M6" s="51">
        <f t="shared" si="0"/>
        <v>24.549928774784245</v>
      </c>
      <c r="N6"/>
      <c r="O6" s="45"/>
      <c r="P6" s="46"/>
      <c r="Q6" s="47"/>
      <c r="R6" s="48">
        <v>0</v>
      </c>
      <c r="S6" s="49">
        <v>0</v>
      </c>
      <c r="T6" s="50">
        <v>0</v>
      </c>
      <c r="U6" s="50">
        <v>0</v>
      </c>
      <c r="V6" s="54">
        <v>2</v>
      </c>
      <c r="W6" s="54" t="e">
        <f>IF('Darou Khairy'!T8=0,NA(),'Darou Khairy'!W8)</f>
        <v>#N/A</v>
      </c>
      <c r="X6" s="51">
        <f t="shared" si="1"/>
        <v>2.1888543819998318</v>
      </c>
    </row>
    <row r="7" spans="1:24" ht="17.25" thickBot="1" x14ac:dyDescent="0.35">
      <c r="A7" s="33" t="s">
        <v>12</v>
      </c>
      <c r="B7" s="36"/>
      <c r="C7" s="33">
        <v>4</v>
      </c>
      <c r="D7" s="45"/>
      <c r="E7" s="46"/>
      <c r="F7" s="47"/>
      <c r="G7" s="48">
        <v>0</v>
      </c>
      <c r="H7" s="49">
        <v>1</v>
      </c>
      <c r="I7" s="50">
        <v>11</v>
      </c>
      <c r="J7" s="50">
        <v>2</v>
      </c>
      <c r="K7" s="54">
        <v>11</v>
      </c>
      <c r="L7" s="54" t="e">
        <f>IF(Kafountine!T9=0,NA(),Kafountine!W9)</f>
        <v>#N/A</v>
      </c>
      <c r="M7" s="51">
        <f t="shared" si="0"/>
        <v>16.045361017187261</v>
      </c>
      <c r="N7"/>
      <c r="O7" s="45"/>
      <c r="P7" s="46"/>
      <c r="Q7" s="47"/>
      <c r="R7" s="48">
        <v>0</v>
      </c>
      <c r="S7" s="49">
        <v>0</v>
      </c>
      <c r="T7" s="50">
        <v>0</v>
      </c>
      <c r="U7" s="50">
        <v>0</v>
      </c>
      <c r="V7" s="54">
        <v>1</v>
      </c>
      <c r="W7" s="54" t="e">
        <f>IF('Darou Khairy'!T9=0,NA(),'Darou Khairy'!W9)</f>
        <v>#N/A</v>
      </c>
      <c r="X7" s="51">
        <f t="shared" si="1"/>
        <v>1.0944271909999159</v>
      </c>
    </row>
    <row r="8" spans="1:24" ht="17.25" thickBot="1" x14ac:dyDescent="0.35">
      <c r="A8" s="33" t="s">
        <v>13</v>
      </c>
      <c r="B8" s="34"/>
      <c r="C8" s="33">
        <v>5</v>
      </c>
      <c r="D8" s="45"/>
      <c r="E8" s="46"/>
      <c r="F8" s="47"/>
      <c r="G8" s="48">
        <v>0</v>
      </c>
      <c r="H8" s="49">
        <v>1</v>
      </c>
      <c r="I8" s="50">
        <v>19</v>
      </c>
      <c r="J8" s="50">
        <v>3</v>
      </c>
      <c r="K8" s="54">
        <v>4</v>
      </c>
      <c r="L8" s="54" t="e">
        <f>IF(Kafountine!T10=0,NA(),Kafountine!W10)</f>
        <v>#N/A</v>
      </c>
      <c r="M8" s="51">
        <f t="shared" si="0"/>
        <v>20.930614926653739</v>
      </c>
      <c r="N8"/>
      <c r="O8" s="45"/>
      <c r="P8" s="46"/>
      <c r="Q8" s="47"/>
      <c r="R8" s="48">
        <v>0</v>
      </c>
      <c r="S8" s="49">
        <v>0</v>
      </c>
      <c r="T8" s="50">
        <v>0</v>
      </c>
      <c r="U8" s="50">
        <v>0</v>
      </c>
      <c r="V8" s="54">
        <v>0</v>
      </c>
      <c r="W8" s="54" t="e">
        <f>IF('Darou Khairy'!T10=0,NA(),'Darou Khairy'!W10)</f>
        <v>#N/A</v>
      </c>
      <c r="X8" s="51">
        <f t="shared" si="1"/>
        <v>0</v>
      </c>
    </row>
    <row r="9" spans="1:24" ht="17.25" thickBot="1" x14ac:dyDescent="0.35">
      <c r="A9" s="33" t="s">
        <v>14</v>
      </c>
      <c r="B9" s="35" t="s">
        <v>92</v>
      </c>
      <c r="C9" s="33">
        <v>6</v>
      </c>
      <c r="D9" s="45"/>
      <c r="E9" s="46"/>
      <c r="F9" s="47"/>
      <c r="G9" s="48">
        <v>0</v>
      </c>
      <c r="H9" s="49">
        <v>1</v>
      </c>
      <c r="I9" s="50">
        <v>21</v>
      </c>
      <c r="J9" s="50">
        <v>1</v>
      </c>
      <c r="K9" s="54">
        <v>2</v>
      </c>
      <c r="L9" s="54" t="e">
        <f>IF(Kafountine!T11=0,NA(),Kafountine!W11)</f>
        <v>#N/A</v>
      </c>
      <c r="M9" s="51">
        <f t="shared" si="0"/>
        <v>22.944358444926362</v>
      </c>
      <c r="N9"/>
      <c r="O9" s="45"/>
      <c r="P9" s="46"/>
      <c r="Q9" s="47"/>
      <c r="R9" s="48">
        <v>0</v>
      </c>
      <c r="S9" s="49">
        <v>0</v>
      </c>
      <c r="T9" s="50">
        <v>1</v>
      </c>
      <c r="U9" s="50">
        <v>0</v>
      </c>
      <c r="V9" s="54">
        <v>0</v>
      </c>
      <c r="W9" s="54" t="e">
        <f>IF('Darou Khairy'!T11=0,NA(),'Darou Khairy'!W11)</f>
        <v>#N/A</v>
      </c>
      <c r="X9" s="51">
        <f t="shared" si="1"/>
        <v>1.0944271909999159</v>
      </c>
    </row>
    <row r="10" spans="1:24" ht="17.25" thickBot="1" x14ac:dyDescent="0.35">
      <c r="A10" s="33" t="s">
        <v>15</v>
      </c>
      <c r="B10" s="35"/>
      <c r="C10" s="33">
        <v>7</v>
      </c>
      <c r="D10" s="45"/>
      <c r="E10" s="46"/>
      <c r="F10" s="47"/>
      <c r="G10" s="48">
        <v>0</v>
      </c>
      <c r="H10" s="49">
        <v>2</v>
      </c>
      <c r="I10" s="50">
        <v>1</v>
      </c>
      <c r="J10" s="50">
        <v>1</v>
      </c>
      <c r="K10" s="54">
        <v>7</v>
      </c>
      <c r="L10" s="54" t="e">
        <f>IF(Kafountine!T12=0,NA(),Kafountine!W12)</f>
        <v>#N/A</v>
      </c>
      <c r="M10" s="51">
        <f t="shared" si="0"/>
        <v>7.7497747702046436</v>
      </c>
      <c r="N10"/>
      <c r="O10" s="45"/>
      <c r="P10" s="46"/>
      <c r="Q10" s="47"/>
      <c r="R10" s="48">
        <v>0</v>
      </c>
      <c r="S10" s="49">
        <v>0</v>
      </c>
      <c r="T10" s="50">
        <v>0</v>
      </c>
      <c r="U10" s="50">
        <v>0</v>
      </c>
      <c r="V10" s="54">
        <v>0</v>
      </c>
      <c r="W10" s="54" t="e">
        <f>IF('Darou Khairy'!T12=0,NA(),'Darou Khairy'!W12)</f>
        <v>#N/A</v>
      </c>
      <c r="X10" s="51">
        <f t="shared" si="1"/>
        <v>0</v>
      </c>
    </row>
    <row r="11" spans="1:24" ht="17.25" thickBot="1" x14ac:dyDescent="0.35">
      <c r="A11" s="33" t="s">
        <v>16</v>
      </c>
      <c r="B11" s="36"/>
      <c r="C11" s="33">
        <v>8</v>
      </c>
      <c r="D11" s="45"/>
      <c r="E11" s="46"/>
      <c r="F11" s="47"/>
      <c r="G11" s="48">
        <v>0</v>
      </c>
      <c r="H11" s="49">
        <v>2</v>
      </c>
      <c r="I11" s="50">
        <v>0</v>
      </c>
      <c r="J11" s="50">
        <v>0</v>
      </c>
      <c r="K11" s="54">
        <v>0</v>
      </c>
      <c r="L11" s="54" t="e">
        <f>IF(Kafountine!T13=0,NA(),Kafountine!W13)</f>
        <v>#N/A</v>
      </c>
      <c r="M11" s="51">
        <f t="shared" si="0"/>
        <v>2.1888543819998318</v>
      </c>
      <c r="N11"/>
      <c r="O11" s="45"/>
      <c r="P11" s="46"/>
      <c r="Q11" s="47"/>
      <c r="R11" s="48">
        <v>0</v>
      </c>
      <c r="S11" s="49">
        <v>0</v>
      </c>
      <c r="T11" s="50">
        <v>0</v>
      </c>
      <c r="U11" s="50">
        <v>0</v>
      </c>
      <c r="V11" s="54">
        <v>0</v>
      </c>
      <c r="W11" s="54" t="e">
        <f>IF('Darou Khairy'!T13=0,NA(),'Darou Khairy'!W13)</f>
        <v>#N/A</v>
      </c>
      <c r="X11" s="51">
        <f t="shared" si="1"/>
        <v>0</v>
      </c>
    </row>
    <row r="12" spans="1:24" ht="17.25" thickBot="1" x14ac:dyDescent="0.35">
      <c r="A12" s="33" t="s">
        <v>17</v>
      </c>
      <c r="B12" s="34"/>
      <c r="C12" s="33">
        <v>9</v>
      </c>
      <c r="D12" s="45"/>
      <c r="E12" s="46"/>
      <c r="F12" s="47"/>
      <c r="G12" s="48">
        <v>0</v>
      </c>
      <c r="H12" s="49">
        <v>0</v>
      </c>
      <c r="I12" s="50">
        <v>1</v>
      </c>
      <c r="J12" s="50">
        <v>0</v>
      </c>
      <c r="K12" s="54">
        <v>1</v>
      </c>
      <c r="L12" s="54" t="e">
        <f>IF(Kafountine!T14=0,NA(),Kafountine!W14)</f>
        <v>#N/A</v>
      </c>
      <c r="M12" s="51">
        <f t="shared" si="0"/>
        <v>1.4954451150103321</v>
      </c>
      <c r="N12"/>
      <c r="O12" s="45"/>
      <c r="P12" s="46"/>
      <c r="Q12" s="47"/>
      <c r="R12" s="48">
        <v>0</v>
      </c>
      <c r="S12" s="49">
        <v>0</v>
      </c>
      <c r="T12" s="50">
        <v>0</v>
      </c>
      <c r="U12" s="50">
        <v>0</v>
      </c>
      <c r="V12" s="54">
        <v>0</v>
      </c>
      <c r="W12" s="54" t="e">
        <f>IF('Darou Khairy'!T14=0,NA(),'Darou Khairy'!W14)</f>
        <v>#N/A</v>
      </c>
      <c r="X12" s="51">
        <f t="shared" si="1"/>
        <v>0</v>
      </c>
    </row>
    <row r="13" spans="1:24" ht="17.25" thickBot="1" x14ac:dyDescent="0.35">
      <c r="A13" s="33" t="s">
        <v>18</v>
      </c>
      <c r="B13" s="35" t="s">
        <v>93</v>
      </c>
      <c r="C13" s="33">
        <v>10</v>
      </c>
      <c r="D13" s="45"/>
      <c r="E13" s="46"/>
      <c r="F13" s="47"/>
      <c r="G13" s="48">
        <v>0</v>
      </c>
      <c r="H13" s="49">
        <v>0</v>
      </c>
      <c r="I13" s="50">
        <v>1</v>
      </c>
      <c r="J13" s="50">
        <v>0</v>
      </c>
      <c r="K13" s="54">
        <v>1</v>
      </c>
      <c r="L13" s="54" t="e">
        <f>IF(Kafountine!T15=0,NA(),Kafountine!W15)</f>
        <v>#N/A</v>
      </c>
      <c r="M13" s="51">
        <f t="shared" si="0"/>
        <v>1.4954451150103321</v>
      </c>
      <c r="N13"/>
      <c r="O13" s="45"/>
      <c r="P13" s="46"/>
      <c r="Q13" s="47"/>
      <c r="R13" s="48">
        <v>0</v>
      </c>
      <c r="S13" s="49">
        <v>0</v>
      </c>
      <c r="T13" s="50">
        <v>0</v>
      </c>
      <c r="U13" s="50">
        <v>0</v>
      </c>
      <c r="V13" s="54">
        <v>0</v>
      </c>
      <c r="W13" s="54" t="e">
        <f>IF('Darou Khairy'!T15=0,NA(),'Darou Khairy'!W15)</f>
        <v>#N/A</v>
      </c>
      <c r="X13" s="51">
        <f t="shared" si="1"/>
        <v>0</v>
      </c>
    </row>
    <row r="14" spans="1:24" ht="17.25" thickBot="1" x14ac:dyDescent="0.35">
      <c r="A14" s="33" t="s">
        <v>19</v>
      </c>
      <c r="B14" s="35"/>
      <c r="C14" s="33">
        <v>11</v>
      </c>
      <c r="D14" s="45"/>
      <c r="E14" s="46"/>
      <c r="F14" s="47"/>
      <c r="G14" s="48">
        <v>0</v>
      </c>
      <c r="H14" s="49">
        <v>2</v>
      </c>
      <c r="I14" s="50">
        <v>0</v>
      </c>
      <c r="J14" s="50">
        <v>0</v>
      </c>
      <c r="K14" s="54">
        <v>0</v>
      </c>
      <c r="L14" s="54" t="e">
        <f>IF(Kafountine!T16=0,NA(),Kafountine!W16)</f>
        <v>#N/A</v>
      </c>
      <c r="M14" s="51">
        <f t="shared" si="0"/>
        <v>2.1888543819998318</v>
      </c>
      <c r="N14"/>
      <c r="O14" s="45"/>
      <c r="P14" s="46"/>
      <c r="Q14" s="47"/>
      <c r="R14" s="48">
        <v>0</v>
      </c>
      <c r="S14" s="49">
        <v>0</v>
      </c>
      <c r="T14" s="50">
        <v>0</v>
      </c>
      <c r="U14" s="50">
        <v>0</v>
      </c>
      <c r="V14" s="54">
        <v>0</v>
      </c>
      <c r="W14" s="54" t="e">
        <f>IF('Darou Khairy'!T16=0,NA(),'Darou Khairy'!W16)</f>
        <v>#N/A</v>
      </c>
      <c r="X14" s="51">
        <f t="shared" si="1"/>
        <v>0</v>
      </c>
    </row>
    <row r="15" spans="1:24" ht="17.25" thickBot="1" x14ac:dyDescent="0.35">
      <c r="A15" s="33" t="s">
        <v>20</v>
      </c>
      <c r="B15" s="36"/>
      <c r="C15" s="33">
        <v>12</v>
      </c>
      <c r="D15" s="45"/>
      <c r="E15" s="46"/>
      <c r="F15" s="47"/>
      <c r="G15" s="48">
        <v>0</v>
      </c>
      <c r="H15" s="49">
        <v>2</v>
      </c>
      <c r="I15" s="50">
        <v>0</v>
      </c>
      <c r="J15" s="50">
        <v>3</v>
      </c>
      <c r="K15" s="54">
        <v>0</v>
      </c>
      <c r="L15" s="54" t="e">
        <f>IF(Kafountine!T17=0,NA(),Kafountine!W17)</f>
        <v>#N/A</v>
      </c>
      <c r="M15" s="51">
        <f t="shared" si="0"/>
        <v>3.8284271247461903</v>
      </c>
      <c r="N15"/>
      <c r="O15" s="45"/>
      <c r="P15" s="46"/>
      <c r="Q15" s="47"/>
      <c r="R15" s="48">
        <v>0</v>
      </c>
      <c r="S15" s="49">
        <v>0</v>
      </c>
      <c r="T15" s="50">
        <v>0</v>
      </c>
      <c r="U15" s="50">
        <v>0</v>
      </c>
      <c r="V15" s="54">
        <v>0</v>
      </c>
      <c r="W15" s="54" t="e">
        <f>IF('Darou Khairy'!T17=0,NA(),'Darou Khairy'!W17)</f>
        <v>#N/A</v>
      </c>
      <c r="X15" s="51">
        <f t="shared" si="1"/>
        <v>0</v>
      </c>
    </row>
    <row r="16" spans="1:24" ht="17.25" thickBot="1" x14ac:dyDescent="0.35">
      <c r="A16" s="33" t="s">
        <v>21</v>
      </c>
      <c r="B16" s="34"/>
      <c r="C16" s="33">
        <v>13</v>
      </c>
      <c r="D16" s="45"/>
      <c r="E16" s="46"/>
      <c r="F16" s="47"/>
      <c r="G16" s="48">
        <v>0</v>
      </c>
      <c r="H16" s="49">
        <v>0</v>
      </c>
      <c r="I16" s="50">
        <v>0</v>
      </c>
      <c r="J16" s="50">
        <v>1</v>
      </c>
      <c r="K16" s="54">
        <v>1</v>
      </c>
      <c r="L16" s="54" t="e">
        <f>IF(Kafountine!T18=0,NA(),Kafountine!W18)</f>
        <v>#N/A</v>
      </c>
      <c r="M16" s="51">
        <f t="shared" si="0"/>
        <v>1.4954451150103321</v>
      </c>
      <c r="N16"/>
      <c r="O16" s="45"/>
      <c r="P16" s="46"/>
      <c r="Q16" s="47"/>
      <c r="R16" s="48">
        <v>0</v>
      </c>
      <c r="S16" s="49">
        <v>0</v>
      </c>
      <c r="T16" s="50">
        <v>0</v>
      </c>
      <c r="U16" s="50">
        <v>0</v>
      </c>
      <c r="V16" s="54">
        <v>0</v>
      </c>
      <c r="W16" s="54" t="e">
        <f>IF('Darou Khairy'!T18=0,NA(),'Darou Khairy'!W18)</f>
        <v>#N/A</v>
      </c>
      <c r="X16" s="51">
        <f t="shared" si="1"/>
        <v>0</v>
      </c>
    </row>
    <row r="17" spans="1:24" ht="17.25" thickBot="1" x14ac:dyDescent="0.35">
      <c r="A17" s="33" t="s">
        <v>22</v>
      </c>
      <c r="B17" s="35" t="s">
        <v>94</v>
      </c>
      <c r="C17" s="33">
        <v>14</v>
      </c>
      <c r="D17" s="45"/>
      <c r="E17" s="46"/>
      <c r="F17" s="47"/>
      <c r="G17" s="48">
        <v>1</v>
      </c>
      <c r="H17" s="49">
        <v>0</v>
      </c>
      <c r="I17" s="50">
        <v>0</v>
      </c>
      <c r="J17" s="50">
        <v>1</v>
      </c>
      <c r="K17" s="54">
        <v>2</v>
      </c>
      <c r="L17" s="54" t="e">
        <f>IF(Kafountine!T19=0,NA(),Kafountine!W19)</f>
        <v>#N/A</v>
      </c>
      <c r="M17" s="51">
        <f t="shared" si="0"/>
        <v>2.4733200530681509</v>
      </c>
      <c r="N17"/>
      <c r="O17" s="45"/>
      <c r="P17" s="46"/>
      <c r="Q17" s="47"/>
      <c r="R17" s="48">
        <v>0</v>
      </c>
      <c r="S17" s="49">
        <v>0</v>
      </c>
      <c r="T17" s="50">
        <v>0</v>
      </c>
      <c r="U17" s="50">
        <v>0</v>
      </c>
      <c r="V17" s="54">
        <v>0</v>
      </c>
      <c r="W17" s="54" t="e">
        <f>IF('Darou Khairy'!T19=0,NA(),'Darou Khairy'!W19)</f>
        <v>#N/A</v>
      </c>
      <c r="X17" s="51">
        <f t="shared" si="1"/>
        <v>0</v>
      </c>
    </row>
    <row r="18" spans="1:24" ht="17.25" thickBot="1" x14ac:dyDescent="0.35">
      <c r="A18" s="33" t="s">
        <v>23</v>
      </c>
      <c r="B18" s="35"/>
      <c r="C18" s="33">
        <v>15</v>
      </c>
      <c r="D18" s="45"/>
      <c r="E18" s="46"/>
      <c r="F18" s="47"/>
      <c r="G18" s="48">
        <v>0</v>
      </c>
      <c r="H18" s="49">
        <v>0</v>
      </c>
      <c r="I18" s="50">
        <v>0</v>
      </c>
      <c r="J18" s="50">
        <v>0</v>
      </c>
      <c r="K18" s="54">
        <v>0</v>
      </c>
      <c r="L18" s="54" t="e">
        <f>IF(Kafountine!T20=0,NA(),Kafountine!W20)</f>
        <v>#N/A</v>
      </c>
      <c r="M18" s="51">
        <f t="shared" si="0"/>
        <v>0</v>
      </c>
      <c r="N18"/>
      <c r="O18" s="45"/>
      <c r="P18" s="46"/>
      <c r="Q18" s="47"/>
      <c r="R18" s="48">
        <v>0</v>
      </c>
      <c r="S18" s="49">
        <v>0</v>
      </c>
      <c r="T18" s="50">
        <v>0</v>
      </c>
      <c r="U18" s="50">
        <v>0</v>
      </c>
      <c r="V18" s="54">
        <v>0</v>
      </c>
      <c r="W18" s="54" t="e">
        <f>IF('Darou Khairy'!T20=0,NA(),'Darou Khairy'!W20)</f>
        <v>#N/A</v>
      </c>
      <c r="X18" s="51">
        <f t="shared" si="1"/>
        <v>0</v>
      </c>
    </row>
    <row r="19" spans="1:24" ht="17.25" thickBot="1" x14ac:dyDescent="0.35">
      <c r="A19" s="33" t="s">
        <v>24</v>
      </c>
      <c r="B19" s="36"/>
      <c r="C19" s="33">
        <v>16</v>
      </c>
      <c r="D19" s="45"/>
      <c r="E19" s="46"/>
      <c r="F19" s="47"/>
      <c r="G19" s="48">
        <v>0</v>
      </c>
      <c r="H19" s="49">
        <v>1</v>
      </c>
      <c r="I19" s="50">
        <v>2</v>
      </c>
      <c r="J19" s="50">
        <v>0</v>
      </c>
      <c r="K19" s="54">
        <v>0</v>
      </c>
      <c r="L19" s="54" t="e">
        <f>IF(Kafountine!T21=0,NA(),Kafountine!W21)</f>
        <v>#N/A</v>
      </c>
      <c r="M19" s="51">
        <f t="shared" si="0"/>
        <v>2.3888543819998316</v>
      </c>
      <c r="N19"/>
      <c r="O19" s="45"/>
      <c r="P19" s="46"/>
      <c r="Q19" s="47"/>
      <c r="R19" s="48">
        <v>0</v>
      </c>
      <c r="S19" s="49">
        <v>0</v>
      </c>
      <c r="T19" s="50">
        <v>0</v>
      </c>
      <c r="U19" s="50">
        <v>0</v>
      </c>
      <c r="V19" s="54">
        <v>0</v>
      </c>
      <c r="W19" s="54" t="e">
        <f>IF('Darou Khairy'!T21=0,NA(),'Darou Khairy'!W21)</f>
        <v>#N/A</v>
      </c>
      <c r="X19" s="51">
        <f t="shared" si="1"/>
        <v>0</v>
      </c>
    </row>
    <row r="20" spans="1:24" s="38" customFormat="1" ht="17.25" thickBot="1" x14ac:dyDescent="0.35">
      <c r="A20" s="33" t="s">
        <v>25</v>
      </c>
      <c r="B20" s="37"/>
      <c r="C20" s="33">
        <v>17</v>
      </c>
      <c r="D20" s="45"/>
      <c r="E20" s="46"/>
      <c r="F20" s="47"/>
      <c r="G20" s="48">
        <v>0</v>
      </c>
      <c r="H20" s="49">
        <v>5</v>
      </c>
      <c r="I20" s="50">
        <v>0</v>
      </c>
      <c r="J20" s="50">
        <v>2</v>
      </c>
      <c r="K20" s="54">
        <v>0</v>
      </c>
      <c r="L20" s="54" t="e">
        <f>IF(Kafountine!T22=0,NA(),Kafountine!W22)</f>
        <v>#N/A</v>
      </c>
      <c r="M20" s="51">
        <f t="shared" si="0"/>
        <v>5.781780460041329</v>
      </c>
      <c r="N20" s="52"/>
      <c r="O20" s="45"/>
      <c r="P20" s="46"/>
      <c r="Q20" s="47"/>
      <c r="R20" s="48">
        <v>0</v>
      </c>
      <c r="S20" s="49">
        <v>0</v>
      </c>
      <c r="T20" s="50">
        <v>0</v>
      </c>
      <c r="U20" s="50">
        <v>0</v>
      </c>
      <c r="V20" s="54">
        <v>0</v>
      </c>
      <c r="W20" s="54" t="e">
        <f>IF('Darou Khairy'!T22=0,NA(),'Darou Khairy'!W22)</f>
        <v>#N/A</v>
      </c>
      <c r="X20" s="51">
        <f t="shared" si="1"/>
        <v>0</v>
      </c>
    </row>
    <row r="21" spans="1:24" ht="17.25" thickBot="1" x14ac:dyDescent="0.35">
      <c r="A21" s="33" t="s">
        <v>26</v>
      </c>
      <c r="B21" s="39"/>
      <c r="C21" s="33">
        <v>18</v>
      </c>
      <c r="D21" s="45"/>
      <c r="E21" s="46"/>
      <c r="F21" s="47"/>
      <c r="G21" s="48">
        <v>0</v>
      </c>
      <c r="H21" s="49">
        <v>4</v>
      </c>
      <c r="I21" s="50">
        <v>2</v>
      </c>
      <c r="J21" s="50">
        <v>3</v>
      </c>
      <c r="K21" s="54">
        <v>0</v>
      </c>
      <c r="L21" s="54" t="e">
        <f>IF(Kafountine!T23=0,NA(),Kafountine!W23)</f>
        <v>#N/A</v>
      </c>
      <c r="M21" s="51">
        <f t="shared" si="0"/>
        <v>5.3777087639996637</v>
      </c>
      <c r="N21"/>
      <c r="O21" s="45"/>
      <c r="P21" s="46"/>
      <c r="Q21" s="47"/>
      <c r="R21" s="48">
        <v>0</v>
      </c>
      <c r="S21" s="49">
        <v>0</v>
      </c>
      <c r="T21" s="50">
        <v>0</v>
      </c>
      <c r="U21" s="50">
        <v>0</v>
      </c>
      <c r="V21" s="54">
        <v>0</v>
      </c>
      <c r="W21" s="54" t="e">
        <f>IF('Darou Khairy'!T23=0,NA(),'Darou Khairy'!W23)</f>
        <v>#N/A</v>
      </c>
      <c r="X21" s="51">
        <f t="shared" si="1"/>
        <v>0</v>
      </c>
    </row>
    <row r="22" spans="1:24" ht="17.25" thickBot="1" x14ac:dyDescent="0.35">
      <c r="A22" s="33" t="s">
        <v>27</v>
      </c>
      <c r="B22" s="39" t="s">
        <v>95</v>
      </c>
      <c r="C22" s="33">
        <v>19</v>
      </c>
      <c r="D22" s="45"/>
      <c r="E22" s="46"/>
      <c r="F22" s="47"/>
      <c r="G22" s="48">
        <v>0</v>
      </c>
      <c r="H22" s="49">
        <v>0</v>
      </c>
      <c r="I22" s="50">
        <v>1</v>
      </c>
      <c r="J22" s="50">
        <v>3</v>
      </c>
      <c r="K22" s="54">
        <v>0</v>
      </c>
      <c r="L22" s="54" t="e">
        <f>IF(Kafountine!T24=0,NA(),Kafountine!W24)</f>
        <v>#N/A</v>
      </c>
      <c r="M22" s="51">
        <f t="shared" si="0"/>
        <v>3.4076809620810593</v>
      </c>
      <c r="N22"/>
      <c r="O22" s="45"/>
      <c r="P22" s="46"/>
      <c r="Q22" s="47"/>
      <c r="R22" s="48">
        <v>0</v>
      </c>
      <c r="S22" s="49">
        <v>0</v>
      </c>
      <c r="T22" s="50">
        <v>0</v>
      </c>
      <c r="U22" s="50">
        <v>0</v>
      </c>
      <c r="V22" s="54">
        <v>0</v>
      </c>
      <c r="W22" s="54" t="e">
        <f>IF('Darou Khairy'!T24=0,NA(),'Darou Khairy'!W24)</f>
        <v>#N/A</v>
      </c>
      <c r="X22" s="51">
        <f t="shared" si="1"/>
        <v>0</v>
      </c>
    </row>
    <row r="23" spans="1:24" ht="17.25" thickBot="1" x14ac:dyDescent="0.35">
      <c r="A23" s="33" t="s">
        <v>28</v>
      </c>
      <c r="B23" s="39"/>
      <c r="C23" s="33">
        <v>20</v>
      </c>
      <c r="D23" s="45"/>
      <c r="E23" s="46"/>
      <c r="F23" s="47"/>
      <c r="G23" s="48">
        <v>0</v>
      </c>
      <c r="H23" s="49">
        <v>1</v>
      </c>
      <c r="I23" s="50">
        <v>4</v>
      </c>
      <c r="J23" s="50">
        <v>1</v>
      </c>
      <c r="K23" s="54">
        <v>0</v>
      </c>
      <c r="L23" s="54" t="e">
        <f>IF(Kafountine!T25=0,NA(),Kafountine!W25)</f>
        <v>#N/A</v>
      </c>
      <c r="M23" s="51">
        <f t="shared" si="0"/>
        <v>4.4863353450309971</v>
      </c>
      <c r="N23"/>
      <c r="O23" s="45"/>
      <c r="P23" s="46"/>
      <c r="Q23" s="47"/>
      <c r="R23" s="48">
        <v>0</v>
      </c>
      <c r="S23" s="49">
        <v>0</v>
      </c>
      <c r="T23" s="50">
        <v>0</v>
      </c>
      <c r="U23" s="50">
        <v>0</v>
      </c>
      <c r="V23" s="54">
        <v>0</v>
      </c>
      <c r="W23" s="54" t="e">
        <f>IF('Darou Khairy'!T25=0,NA(),'Darou Khairy'!W25)</f>
        <v>#N/A</v>
      </c>
      <c r="X23" s="51">
        <f t="shared" si="1"/>
        <v>0</v>
      </c>
    </row>
    <row r="24" spans="1:24" ht="17.25" thickBot="1" x14ac:dyDescent="0.35">
      <c r="A24" s="33" t="s">
        <v>29</v>
      </c>
      <c r="B24" s="40"/>
      <c r="C24" s="33">
        <v>21</v>
      </c>
      <c r="D24" s="45"/>
      <c r="E24" s="46"/>
      <c r="F24" s="47"/>
      <c r="G24" s="48">
        <v>0</v>
      </c>
      <c r="H24" s="49">
        <v>0</v>
      </c>
      <c r="I24" s="50">
        <v>5</v>
      </c>
      <c r="J24" s="50">
        <v>3</v>
      </c>
      <c r="K24" s="54">
        <v>1</v>
      </c>
      <c r="L24" s="54" t="e">
        <f>IF(Kafountine!T26=0,NA(),Kafountine!W26)</f>
        <v>#N/A</v>
      </c>
      <c r="M24" s="51">
        <f t="shared" si="0"/>
        <v>6.1358966777357598</v>
      </c>
      <c r="N24"/>
      <c r="O24" s="45"/>
      <c r="P24" s="46"/>
      <c r="Q24" s="47"/>
      <c r="R24" s="48">
        <v>0</v>
      </c>
      <c r="S24" s="49">
        <v>0</v>
      </c>
      <c r="T24" s="50">
        <v>0</v>
      </c>
      <c r="U24" s="50">
        <v>0</v>
      </c>
      <c r="V24" s="54">
        <v>0</v>
      </c>
      <c r="W24" s="54" t="e">
        <f>IF('Darou Khairy'!T26=0,NA(),'Darou Khairy'!W26)</f>
        <v>#N/A</v>
      </c>
      <c r="X24" s="51">
        <f t="shared" si="1"/>
        <v>0</v>
      </c>
    </row>
    <row r="25" spans="1:24" ht="17.25" thickBot="1" x14ac:dyDescent="0.35">
      <c r="A25" s="33" t="s">
        <v>30</v>
      </c>
      <c r="B25" s="41"/>
      <c r="C25" s="33">
        <v>22</v>
      </c>
      <c r="D25" s="45"/>
      <c r="E25" s="46"/>
      <c r="F25" s="47"/>
      <c r="G25" s="48">
        <v>0</v>
      </c>
      <c r="H25" s="49">
        <v>0</v>
      </c>
      <c r="I25" s="50">
        <v>3</v>
      </c>
      <c r="J25" s="50">
        <v>0</v>
      </c>
      <c r="K25" s="54">
        <v>0</v>
      </c>
      <c r="L25" s="54" t="e">
        <f>IF(Kafountine!T27=0,NA(),Kafountine!W27)</f>
        <v>#N/A</v>
      </c>
      <c r="M25" s="51">
        <f t="shared" si="0"/>
        <v>3.2832815729997478</v>
      </c>
      <c r="N25"/>
      <c r="O25" s="45"/>
      <c r="P25" s="46"/>
      <c r="Q25" s="47"/>
      <c r="R25" s="48">
        <v>0</v>
      </c>
      <c r="S25" s="49">
        <v>0</v>
      </c>
      <c r="T25" s="50">
        <v>0</v>
      </c>
      <c r="U25" s="50">
        <v>0</v>
      </c>
      <c r="V25" s="54">
        <v>0</v>
      </c>
      <c r="W25" s="54" t="e">
        <f>IF('Darou Khairy'!T27=0,NA(),'Darou Khairy'!W27)</f>
        <v>#N/A</v>
      </c>
      <c r="X25" s="51">
        <f t="shared" si="1"/>
        <v>0</v>
      </c>
    </row>
    <row r="26" spans="1:24" ht="17.25" thickBot="1" x14ac:dyDescent="0.35">
      <c r="A26" s="33" t="s">
        <v>31</v>
      </c>
      <c r="B26" s="39" t="s">
        <v>96</v>
      </c>
      <c r="C26" s="33">
        <v>23</v>
      </c>
      <c r="D26" s="45"/>
      <c r="E26" s="46"/>
      <c r="F26" s="47"/>
      <c r="G26" s="48">
        <v>0</v>
      </c>
      <c r="H26" s="49">
        <v>6</v>
      </c>
      <c r="I26" s="50">
        <v>1</v>
      </c>
      <c r="J26" s="50">
        <v>4</v>
      </c>
      <c r="K26" s="54">
        <v>0</v>
      </c>
      <c r="L26" s="54" t="e">
        <f>IF(Kafountine!T28=0,NA(),Kafountine!W28)</f>
        <v>#N/A</v>
      </c>
      <c r="M26" s="51">
        <f t="shared" si="0"/>
        <v>7.5665631459994955</v>
      </c>
      <c r="N26"/>
      <c r="O26" s="45"/>
      <c r="P26" s="46"/>
      <c r="Q26" s="47"/>
      <c r="R26" s="48">
        <v>0</v>
      </c>
      <c r="S26" s="49">
        <v>0</v>
      </c>
      <c r="T26" s="50">
        <v>0</v>
      </c>
      <c r="U26" s="50">
        <v>0</v>
      </c>
      <c r="V26" s="54">
        <v>0</v>
      </c>
      <c r="W26" s="54" t="e">
        <f>IF('Darou Khairy'!T28=0,NA(),'Darou Khairy'!W28)</f>
        <v>#N/A</v>
      </c>
      <c r="X26" s="51">
        <f t="shared" si="1"/>
        <v>0</v>
      </c>
    </row>
    <row r="27" spans="1:24" ht="17.25" thickBot="1" x14ac:dyDescent="0.35">
      <c r="A27" s="33" t="s">
        <v>32</v>
      </c>
      <c r="B27" s="39"/>
      <c r="C27" s="33">
        <v>24</v>
      </c>
      <c r="D27" s="45"/>
      <c r="E27" s="46"/>
      <c r="F27" s="47"/>
      <c r="G27" s="48">
        <v>2</v>
      </c>
      <c r="H27" s="49">
        <v>0</v>
      </c>
      <c r="I27" s="50">
        <v>3</v>
      </c>
      <c r="J27" s="50">
        <v>3</v>
      </c>
      <c r="K27" s="54">
        <v>0</v>
      </c>
      <c r="L27" s="54" t="e">
        <f>IF(Kafountine!T29=0,NA(),Kafountine!W29)</f>
        <v>#N/A</v>
      </c>
      <c r="M27" s="51">
        <f t="shared" si="0"/>
        <v>4.6331501776206201</v>
      </c>
      <c r="N27"/>
      <c r="O27" s="45"/>
      <c r="P27" s="46"/>
      <c r="Q27" s="47"/>
      <c r="R27" s="48">
        <v>0</v>
      </c>
      <c r="S27" s="49">
        <v>0</v>
      </c>
      <c r="T27" s="50">
        <v>0</v>
      </c>
      <c r="U27" s="50">
        <v>0</v>
      </c>
      <c r="V27" s="54">
        <v>0</v>
      </c>
      <c r="W27" s="54" t="e">
        <f>IF('Darou Khairy'!T29=0,NA(),'Darou Khairy'!W29)</f>
        <v>#N/A</v>
      </c>
      <c r="X27" s="51">
        <f t="shared" si="1"/>
        <v>0</v>
      </c>
    </row>
    <row r="28" spans="1:24" ht="17.25" thickBot="1" x14ac:dyDescent="0.35">
      <c r="A28" s="33" t="s">
        <v>33</v>
      </c>
      <c r="B28" s="40"/>
      <c r="C28" s="33">
        <v>25</v>
      </c>
      <c r="D28" s="45"/>
      <c r="E28" s="46"/>
      <c r="F28" s="47"/>
      <c r="G28" s="48">
        <v>1</v>
      </c>
      <c r="H28" s="49">
        <v>5</v>
      </c>
      <c r="I28" s="50">
        <v>4</v>
      </c>
      <c r="J28" s="50">
        <v>3</v>
      </c>
      <c r="K28" s="54">
        <v>2</v>
      </c>
      <c r="L28" s="54" t="e">
        <f>IF(Kafountine!T30=0,NA(),Kafountine!W30)</f>
        <v>#N/A</v>
      </c>
      <c r="M28" s="51">
        <f t="shared" si="0"/>
        <v>6.16227766016838</v>
      </c>
      <c r="N28"/>
      <c r="O28" s="45"/>
      <c r="P28" s="46"/>
      <c r="Q28" s="47"/>
      <c r="R28" s="48">
        <v>0</v>
      </c>
      <c r="S28" s="49">
        <v>0</v>
      </c>
      <c r="T28" s="50">
        <v>0</v>
      </c>
      <c r="U28" s="50">
        <v>0</v>
      </c>
      <c r="V28" s="54">
        <v>0</v>
      </c>
      <c r="W28" s="54" t="e">
        <f>IF('Darou Khairy'!T30=0,NA(),'Darou Khairy'!W30)</f>
        <v>#N/A</v>
      </c>
      <c r="X28" s="51">
        <f t="shared" si="1"/>
        <v>0</v>
      </c>
    </row>
    <row r="29" spans="1:24" ht="17.25" thickBot="1" x14ac:dyDescent="0.35">
      <c r="A29" s="33" t="s">
        <v>34</v>
      </c>
      <c r="B29" s="41"/>
      <c r="C29" s="33">
        <v>26</v>
      </c>
      <c r="D29" s="45"/>
      <c r="E29" s="46"/>
      <c r="F29" s="47"/>
      <c r="G29" s="48">
        <v>2</v>
      </c>
      <c r="H29" s="49">
        <v>2</v>
      </c>
      <c r="I29" s="50">
        <v>10</v>
      </c>
      <c r="J29" s="50">
        <v>2</v>
      </c>
      <c r="K29" s="54">
        <v>0</v>
      </c>
      <c r="L29" s="54" t="e">
        <f>IF(Kafountine!T31=0,NA(),Kafountine!W31)</f>
        <v>#N/A</v>
      </c>
      <c r="M29" s="51">
        <f t="shared" si="0"/>
        <v>10.997435475847171</v>
      </c>
      <c r="N29"/>
      <c r="O29" s="45"/>
      <c r="P29" s="46"/>
      <c r="Q29" s="47"/>
      <c r="R29" s="48">
        <v>0</v>
      </c>
      <c r="S29" s="49">
        <v>0</v>
      </c>
      <c r="T29" s="50">
        <v>0</v>
      </c>
      <c r="U29" s="50">
        <v>0</v>
      </c>
      <c r="V29" s="54">
        <v>0</v>
      </c>
      <c r="W29" s="54" t="e">
        <f>IF('Darou Khairy'!T31=0,NA(),'Darou Khairy'!W31)</f>
        <v>#N/A</v>
      </c>
      <c r="X29" s="51">
        <f t="shared" si="1"/>
        <v>0</v>
      </c>
    </row>
    <row r="30" spans="1:24" ht="17.25" thickBot="1" x14ac:dyDescent="0.35">
      <c r="A30" s="33" t="s">
        <v>35</v>
      </c>
      <c r="B30" s="39"/>
      <c r="C30" s="33">
        <v>27</v>
      </c>
      <c r="D30" s="45"/>
      <c r="E30" s="46"/>
      <c r="F30" s="47"/>
      <c r="G30" s="48">
        <v>0</v>
      </c>
      <c r="H30" s="49">
        <v>0</v>
      </c>
      <c r="I30" s="50">
        <v>2</v>
      </c>
      <c r="J30" s="50">
        <v>2</v>
      </c>
      <c r="K30" s="54">
        <v>1</v>
      </c>
      <c r="L30" s="54" t="e">
        <f>IF(Kafountine!T32=0,NA(),Kafountine!W32)</f>
        <v>#N/A</v>
      </c>
      <c r="M30" s="51">
        <f t="shared" si="0"/>
        <v>3</v>
      </c>
      <c r="N30"/>
      <c r="O30" s="45"/>
      <c r="P30" s="46"/>
      <c r="Q30" s="47"/>
      <c r="R30" s="48">
        <v>0</v>
      </c>
      <c r="S30" s="49">
        <v>0</v>
      </c>
      <c r="T30" s="50">
        <v>0</v>
      </c>
      <c r="U30" s="50">
        <v>0</v>
      </c>
      <c r="V30" s="54">
        <v>0</v>
      </c>
      <c r="W30" s="54" t="e">
        <f>IF('Darou Khairy'!T32=0,NA(),'Darou Khairy'!W32)</f>
        <v>#N/A</v>
      </c>
      <c r="X30" s="51">
        <f t="shared" si="1"/>
        <v>0</v>
      </c>
    </row>
    <row r="31" spans="1:24" ht="17.25" thickBot="1" x14ac:dyDescent="0.35">
      <c r="A31" s="33" t="s">
        <v>36</v>
      </c>
      <c r="B31" s="39" t="s">
        <v>97</v>
      </c>
      <c r="C31" s="33">
        <v>28</v>
      </c>
      <c r="D31" s="45"/>
      <c r="E31" s="46"/>
      <c r="F31" s="47"/>
      <c r="G31" s="48">
        <v>1</v>
      </c>
      <c r="H31" s="49">
        <v>7</v>
      </c>
      <c r="I31" s="50">
        <v>13</v>
      </c>
      <c r="J31" s="50">
        <v>2</v>
      </c>
      <c r="K31" s="54">
        <v>0</v>
      </c>
      <c r="L31" s="54" t="e">
        <f>IF(Kafountine!T33=0,NA(),Kafountine!W33)</f>
        <v>#N/A</v>
      </c>
      <c r="M31" s="51">
        <f t="shared" si="0"/>
        <v>15.425894882179486</v>
      </c>
      <c r="N31"/>
      <c r="O31" s="45"/>
      <c r="P31" s="46"/>
      <c r="Q31" s="47"/>
      <c r="R31" s="48">
        <v>0</v>
      </c>
      <c r="S31" s="49">
        <v>0</v>
      </c>
      <c r="T31" s="50">
        <v>0</v>
      </c>
      <c r="U31" s="50">
        <v>0</v>
      </c>
      <c r="V31" s="54">
        <v>0</v>
      </c>
      <c r="W31" s="54" t="e">
        <f>IF('Darou Khairy'!T33=0,NA(),'Darou Khairy'!W33)</f>
        <v>#N/A</v>
      </c>
      <c r="X31" s="51">
        <f t="shared" si="1"/>
        <v>0</v>
      </c>
    </row>
    <row r="32" spans="1:24" ht="17.25" thickBot="1" x14ac:dyDescent="0.35">
      <c r="A32" s="33" t="s">
        <v>37</v>
      </c>
      <c r="B32" s="39"/>
      <c r="C32" s="33">
        <v>29</v>
      </c>
      <c r="D32" s="45"/>
      <c r="E32" s="46"/>
      <c r="F32" s="47"/>
      <c r="G32" s="48">
        <v>1</v>
      </c>
      <c r="H32" s="49">
        <v>2</v>
      </c>
      <c r="I32" s="50">
        <v>5</v>
      </c>
      <c r="J32" s="50">
        <v>0</v>
      </c>
      <c r="K32" s="54">
        <v>1</v>
      </c>
      <c r="L32" s="54" t="e">
        <f>IF(Kafountine!T34=0,NA(),Kafountine!W34)</f>
        <v>#N/A</v>
      </c>
      <c r="M32" s="51">
        <f t="shared" si="0"/>
        <v>5.6470768123342694</v>
      </c>
      <c r="N32"/>
      <c r="O32" s="45"/>
      <c r="P32" s="46"/>
      <c r="Q32" s="47"/>
      <c r="R32" s="48">
        <v>0</v>
      </c>
      <c r="S32" s="49">
        <v>0</v>
      </c>
      <c r="T32" s="50">
        <v>0</v>
      </c>
      <c r="U32" s="50">
        <v>0</v>
      </c>
      <c r="V32" s="54">
        <v>0</v>
      </c>
      <c r="W32" s="54" t="e">
        <f>IF('Darou Khairy'!T34=0,NA(),'Darou Khairy'!W34)</f>
        <v>#N/A</v>
      </c>
      <c r="X32" s="51">
        <f t="shared" si="1"/>
        <v>0</v>
      </c>
    </row>
    <row r="33" spans="1:24" ht="17.25" thickBot="1" x14ac:dyDescent="0.35">
      <c r="A33" s="33" t="s">
        <v>38</v>
      </c>
      <c r="B33" s="40"/>
      <c r="C33" s="33">
        <v>30</v>
      </c>
      <c r="D33" s="45"/>
      <c r="E33" s="46"/>
      <c r="F33" s="47"/>
      <c r="G33" s="48">
        <v>2</v>
      </c>
      <c r="H33" s="49">
        <v>4</v>
      </c>
      <c r="I33" s="50">
        <v>2</v>
      </c>
      <c r="J33" s="50">
        <v>2</v>
      </c>
      <c r="K33" s="54">
        <v>2</v>
      </c>
      <c r="L33" s="54" t="e">
        <f>IF(Kafountine!T35=0,NA(),Kafountine!W35)</f>
        <v>#N/A</v>
      </c>
      <c r="M33" s="51">
        <f t="shared" si="0"/>
        <v>4.1888543819998318</v>
      </c>
      <c r="N33"/>
      <c r="O33" s="45"/>
      <c r="P33" s="46"/>
      <c r="Q33" s="47"/>
      <c r="R33" s="48">
        <v>0</v>
      </c>
      <c r="S33" s="49">
        <v>0</v>
      </c>
      <c r="T33" s="50">
        <v>0</v>
      </c>
      <c r="U33" s="50">
        <v>0</v>
      </c>
      <c r="V33" s="54">
        <v>0</v>
      </c>
      <c r="W33" s="54" t="e">
        <f>IF('Darou Khairy'!T35=0,NA(),'Darou Khairy'!W35)</f>
        <v>#N/A</v>
      </c>
      <c r="X33" s="51">
        <f t="shared" si="1"/>
        <v>0</v>
      </c>
    </row>
    <row r="34" spans="1:24" ht="17.25" thickBot="1" x14ac:dyDescent="0.35">
      <c r="A34" s="33" t="s">
        <v>39</v>
      </c>
      <c r="B34" s="34"/>
      <c r="C34" s="33">
        <v>31</v>
      </c>
      <c r="D34" s="45"/>
      <c r="E34" s="46"/>
      <c r="F34" s="47"/>
      <c r="G34" s="48">
        <v>0</v>
      </c>
      <c r="H34" s="49">
        <v>2</v>
      </c>
      <c r="I34" s="50">
        <v>3</v>
      </c>
      <c r="J34" s="50">
        <v>2</v>
      </c>
      <c r="K34" s="54">
        <v>1</v>
      </c>
      <c r="L34" s="54" t="e">
        <f>IF(Kafountine!T36=0,NA(),Kafountine!W36)</f>
        <v>#N/A</v>
      </c>
      <c r="M34" s="51">
        <f t="shared" si="0"/>
        <v>3.8803508501982757</v>
      </c>
      <c r="N34"/>
      <c r="O34" s="45"/>
      <c r="P34" s="46"/>
      <c r="Q34" s="47"/>
      <c r="R34" s="48">
        <v>0</v>
      </c>
      <c r="S34" s="49">
        <v>0</v>
      </c>
      <c r="T34" s="50">
        <v>0</v>
      </c>
      <c r="U34" s="50">
        <v>0</v>
      </c>
      <c r="V34" s="54">
        <v>0</v>
      </c>
      <c r="W34" s="54" t="e">
        <f>IF('Darou Khairy'!T36=0,NA(),'Darou Khairy'!W36)</f>
        <v>#N/A</v>
      </c>
      <c r="X34" s="51">
        <f t="shared" si="1"/>
        <v>0</v>
      </c>
    </row>
    <row r="35" spans="1:24" ht="17.25" thickBot="1" x14ac:dyDescent="0.35">
      <c r="A35" s="33" t="s">
        <v>40</v>
      </c>
      <c r="B35" s="35" t="s">
        <v>98</v>
      </c>
      <c r="C35" s="33">
        <v>32</v>
      </c>
      <c r="D35" s="45"/>
      <c r="E35" s="46"/>
      <c r="F35" s="47"/>
      <c r="G35" s="48">
        <v>1</v>
      </c>
      <c r="H35" s="49">
        <v>2</v>
      </c>
      <c r="I35" s="50">
        <v>8</v>
      </c>
      <c r="J35" s="50">
        <v>1</v>
      </c>
      <c r="K35" s="54">
        <v>1</v>
      </c>
      <c r="L35" s="54" t="e">
        <f>IF(Kafountine!T37=0,NA(),Kafountine!W37)</f>
        <v>#N/A</v>
      </c>
      <c r="M35" s="51">
        <f t="shared" si="0"/>
        <v>8.6991802727907626</v>
      </c>
      <c r="N35"/>
      <c r="O35" s="45"/>
      <c r="P35" s="46"/>
      <c r="Q35" s="47"/>
      <c r="R35" s="48">
        <v>0</v>
      </c>
      <c r="S35" s="49">
        <v>0</v>
      </c>
      <c r="T35" s="50">
        <v>1</v>
      </c>
      <c r="U35" s="50">
        <v>0</v>
      </c>
      <c r="V35" s="54">
        <v>0</v>
      </c>
      <c r="W35" s="54" t="e">
        <f>IF('Darou Khairy'!T37=0,NA(),'Darou Khairy'!W37)</f>
        <v>#N/A</v>
      </c>
      <c r="X35" s="51">
        <f t="shared" si="1"/>
        <v>1.0944271909999159</v>
      </c>
    </row>
    <row r="36" spans="1:24" ht="17.25" thickBot="1" x14ac:dyDescent="0.35">
      <c r="A36" s="33" t="s">
        <v>41</v>
      </c>
      <c r="B36" s="35"/>
      <c r="C36" s="33">
        <v>33</v>
      </c>
      <c r="D36" s="45"/>
      <c r="E36" s="46"/>
      <c r="F36" s="47"/>
      <c r="G36" s="48">
        <v>0</v>
      </c>
      <c r="H36" s="49">
        <v>4</v>
      </c>
      <c r="I36" s="50">
        <v>7</v>
      </c>
      <c r="J36" s="50">
        <v>4</v>
      </c>
      <c r="K36" s="54">
        <v>1</v>
      </c>
      <c r="L36" s="54" t="e">
        <f>IF(Kafountine!T38=0,NA(),Kafountine!W38)</f>
        <v>#N/A</v>
      </c>
      <c r="M36" s="51">
        <f t="shared" si="0"/>
        <v>8.7497747702046418</v>
      </c>
      <c r="N36"/>
      <c r="O36" s="45"/>
      <c r="P36" s="46"/>
      <c r="Q36" s="47"/>
      <c r="R36" s="48">
        <v>0</v>
      </c>
      <c r="S36" s="49">
        <v>1</v>
      </c>
      <c r="T36" s="50">
        <v>0</v>
      </c>
      <c r="U36" s="50">
        <v>1</v>
      </c>
      <c r="V36" s="54">
        <v>0</v>
      </c>
      <c r="W36" s="54" t="e">
        <f>IF('Darou Khairy'!T38=0,NA(),'Darou Khairy'!W38)</f>
        <v>#N/A</v>
      </c>
      <c r="X36" s="51">
        <f t="shared" si="1"/>
        <v>1.4954451150103321</v>
      </c>
    </row>
    <row r="37" spans="1:24" ht="17.25" thickBot="1" x14ac:dyDescent="0.35">
      <c r="A37" s="33" t="s">
        <v>42</v>
      </c>
      <c r="B37" s="36"/>
      <c r="C37" s="33">
        <v>34</v>
      </c>
      <c r="D37" s="45"/>
      <c r="E37" s="46"/>
      <c r="F37" s="47"/>
      <c r="G37" s="48">
        <v>0</v>
      </c>
      <c r="H37" s="49">
        <v>1</v>
      </c>
      <c r="I37" s="50">
        <v>5</v>
      </c>
      <c r="J37" s="50">
        <v>3</v>
      </c>
      <c r="K37" s="54">
        <v>4</v>
      </c>
      <c r="L37" s="54" t="e">
        <f>IF(Kafountine!T39=0,NA(),Kafountine!W39)</f>
        <v>#N/A</v>
      </c>
      <c r="M37" s="51">
        <f t="shared" si="0"/>
        <v>6.7472882706655444</v>
      </c>
      <c r="N37"/>
      <c r="O37" s="45"/>
      <c r="P37" s="46"/>
      <c r="Q37" s="47"/>
      <c r="R37" s="48">
        <v>1</v>
      </c>
      <c r="S37" s="49">
        <v>0</v>
      </c>
      <c r="T37" s="50">
        <v>0</v>
      </c>
      <c r="U37" s="50">
        <v>0</v>
      </c>
      <c r="V37" s="54">
        <v>0</v>
      </c>
      <c r="W37" s="54" t="e">
        <f>IF('Darou Khairy'!T39=0,NA(),'Darou Khairy'!W39)</f>
        <v>#N/A</v>
      </c>
      <c r="X37" s="51">
        <f t="shared" si="1"/>
        <v>1.0944271909999159</v>
      </c>
    </row>
    <row r="38" spans="1:24" ht="15.75" customHeight="1" thickBot="1" x14ac:dyDescent="0.35">
      <c r="A38" s="33" t="s">
        <v>43</v>
      </c>
      <c r="B38" s="34"/>
      <c r="C38" s="33">
        <v>35</v>
      </c>
      <c r="D38" s="45"/>
      <c r="E38" s="46"/>
      <c r="F38" s="47"/>
      <c r="G38" s="48">
        <v>4</v>
      </c>
      <c r="H38" s="49">
        <v>6</v>
      </c>
      <c r="I38" s="50">
        <v>3</v>
      </c>
      <c r="J38" s="50">
        <v>2</v>
      </c>
      <c r="K38" s="54">
        <v>4</v>
      </c>
      <c r="L38" s="54" t="e">
        <f>IF(Kafountine!T40=0,NA(),Kafountine!W40)</f>
        <v>#N/A</v>
      </c>
      <c r="M38" s="51">
        <f t="shared" si="0"/>
        <v>6.7664793948382647</v>
      </c>
      <c r="N38"/>
      <c r="O38" s="45"/>
      <c r="P38" s="46"/>
      <c r="Q38" s="47"/>
      <c r="R38" s="48">
        <v>1</v>
      </c>
      <c r="S38" s="49">
        <v>0</v>
      </c>
      <c r="T38" s="50">
        <v>0</v>
      </c>
      <c r="U38" s="50">
        <v>0</v>
      </c>
      <c r="V38" s="54">
        <v>0</v>
      </c>
      <c r="W38" s="54" t="e">
        <f>IF('Darou Khairy'!T40=0,NA(),'Darou Khairy'!W40)</f>
        <v>#N/A</v>
      </c>
      <c r="X38" s="51">
        <f t="shared" si="1"/>
        <v>1.0944271909999159</v>
      </c>
    </row>
    <row r="39" spans="1:24" ht="17.25" thickBot="1" x14ac:dyDescent="0.35">
      <c r="A39" s="33" t="s">
        <v>44</v>
      </c>
      <c r="B39" s="35"/>
      <c r="C39" s="33">
        <v>36</v>
      </c>
      <c r="D39" s="45"/>
      <c r="E39" s="46"/>
      <c r="F39" s="47"/>
      <c r="G39" s="48">
        <v>5</v>
      </c>
      <c r="H39" s="49">
        <v>1</v>
      </c>
      <c r="I39" s="50">
        <v>5</v>
      </c>
      <c r="J39" s="50">
        <v>3</v>
      </c>
      <c r="K39" s="54">
        <v>4</v>
      </c>
      <c r="L39" s="54" t="e">
        <f>IF(Kafountine!T41=0,NA(),Kafountine!W41)</f>
        <v>#N/A</v>
      </c>
      <c r="M39" s="51">
        <f t="shared" si="0"/>
        <v>6.9466401061363028</v>
      </c>
      <c r="N39"/>
      <c r="O39" s="45"/>
      <c r="P39" s="46"/>
      <c r="Q39" s="47"/>
      <c r="R39" s="48">
        <v>1</v>
      </c>
      <c r="S39" s="49">
        <v>1</v>
      </c>
      <c r="T39" s="50">
        <v>0</v>
      </c>
      <c r="U39" s="50">
        <v>1</v>
      </c>
      <c r="V39" s="54">
        <v>0</v>
      </c>
      <c r="W39" s="54" t="e">
        <f>IF('Darou Khairy'!T41=0,NA(),'Darou Khairy'!W41)</f>
        <v>#N/A</v>
      </c>
      <c r="X39" s="51">
        <f t="shared" si="1"/>
        <v>1.6954451150103322</v>
      </c>
    </row>
    <row r="40" spans="1:24" ht="17.25" thickBot="1" x14ac:dyDescent="0.35">
      <c r="A40" s="33" t="s">
        <v>45</v>
      </c>
      <c r="B40" s="35" t="s">
        <v>99</v>
      </c>
      <c r="C40" s="33">
        <v>37</v>
      </c>
      <c r="D40" s="45"/>
      <c r="E40" s="46"/>
      <c r="F40" s="47"/>
      <c r="G40" s="48">
        <v>6</v>
      </c>
      <c r="H40" s="49">
        <v>2</v>
      </c>
      <c r="I40" s="50">
        <v>1</v>
      </c>
      <c r="J40" s="50">
        <v>3</v>
      </c>
      <c r="K40" s="54">
        <v>2</v>
      </c>
      <c r="L40" s="54" t="e">
        <f>IF(Kafountine!T42=0,NA(),Kafountine!W42)</f>
        <v>#N/A</v>
      </c>
      <c r="M40" s="51">
        <f t="shared" si="0"/>
        <v>6.6470768123342685</v>
      </c>
      <c r="N40"/>
      <c r="O40" s="45"/>
      <c r="P40" s="46"/>
      <c r="Q40" s="47"/>
      <c r="R40" s="48">
        <v>0</v>
      </c>
      <c r="S40" s="49">
        <v>0</v>
      </c>
      <c r="T40" s="50">
        <v>0</v>
      </c>
      <c r="U40" s="50">
        <v>0</v>
      </c>
      <c r="V40" s="54">
        <v>0</v>
      </c>
      <c r="W40" s="54" t="e">
        <f>IF('Darou Khairy'!T42=0,NA(),'Darou Khairy'!W42)</f>
        <v>#N/A</v>
      </c>
      <c r="X40" s="51">
        <f t="shared" si="1"/>
        <v>0</v>
      </c>
    </row>
    <row r="41" spans="1:24" ht="17.25" thickBot="1" x14ac:dyDescent="0.35">
      <c r="A41" s="33" t="s">
        <v>46</v>
      </c>
      <c r="B41" s="35"/>
      <c r="C41" s="33">
        <v>38</v>
      </c>
      <c r="D41" s="45"/>
      <c r="E41" s="46"/>
      <c r="F41" s="47"/>
      <c r="G41" s="48">
        <v>7</v>
      </c>
      <c r="H41" s="49">
        <v>3</v>
      </c>
      <c r="I41" s="50">
        <v>0</v>
      </c>
      <c r="J41" s="50">
        <v>8</v>
      </c>
      <c r="K41" s="54">
        <v>1</v>
      </c>
      <c r="L41" s="54" t="e">
        <f>IF(Kafountine!T43=0,NA(),Kafountine!W43)</f>
        <v>#N/A</v>
      </c>
      <c r="M41" s="51">
        <f t="shared" si="0"/>
        <v>10.927411872482185</v>
      </c>
      <c r="N41"/>
      <c r="O41" s="45"/>
      <c r="P41" s="46"/>
      <c r="Q41" s="47"/>
      <c r="R41" s="48">
        <v>0</v>
      </c>
      <c r="S41" s="49">
        <v>1</v>
      </c>
      <c r="T41" s="50">
        <v>0</v>
      </c>
      <c r="U41" s="50">
        <v>0</v>
      </c>
      <c r="V41" s="54">
        <v>0</v>
      </c>
      <c r="W41" s="54" t="e">
        <f>IF('Darou Khairy'!T43=0,NA(),'Darou Khairy'!W43)</f>
        <v>#N/A</v>
      </c>
      <c r="X41" s="51">
        <f t="shared" si="1"/>
        <v>1.0944271909999159</v>
      </c>
    </row>
    <row r="42" spans="1:24" ht="17.25" thickBot="1" x14ac:dyDescent="0.35">
      <c r="A42" s="33" t="s">
        <v>47</v>
      </c>
      <c r="B42" s="36"/>
      <c r="C42" s="33">
        <v>39</v>
      </c>
      <c r="D42" s="45"/>
      <c r="E42" s="46"/>
      <c r="F42" s="47"/>
      <c r="G42" s="48">
        <v>12</v>
      </c>
      <c r="H42" s="49">
        <v>5</v>
      </c>
      <c r="I42" s="50">
        <v>2</v>
      </c>
      <c r="J42" s="50">
        <v>3</v>
      </c>
      <c r="K42" s="54">
        <v>3</v>
      </c>
      <c r="L42" s="54" t="e">
        <f>IF(Kafountine!T44=0,NA(),Kafountine!W44)</f>
        <v>#N/A</v>
      </c>
      <c r="M42" s="51">
        <f t="shared" si="0"/>
        <v>13.124038404635961</v>
      </c>
      <c r="N42"/>
      <c r="O42" s="45"/>
      <c r="P42" s="46"/>
      <c r="Q42" s="47"/>
      <c r="R42" s="48">
        <v>2</v>
      </c>
      <c r="S42" s="49">
        <v>0</v>
      </c>
      <c r="T42" s="50">
        <v>1</v>
      </c>
      <c r="U42" s="50">
        <v>0</v>
      </c>
      <c r="V42" s="54">
        <v>0</v>
      </c>
      <c r="W42" s="54" t="e">
        <f>IF('Darou Khairy'!T44=0,NA(),'Darou Khairy'!W44)</f>
        <v>#N/A</v>
      </c>
      <c r="X42" s="51">
        <f t="shared" si="1"/>
        <v>2.3888543819998316</v>
      </c>
    </row>
    <row r="43" spans="1:24" ht="17.25" thickBot="1" x14ac:dyDescent="0.35">
      <c r="A43" s="33" t="s">
        <v>48</v>
      </c>
      <c r="B43" s="34"/>
      <c r="C43" s="33">
        <v>40</v>
      </c>
      <c r="D43" s="45"/>
      <c r="E43" s="46"/>
      <c r="F43" s="47"/>
      <c r="G43" s="48">
        <v>9</v>
      </c>
      <c r="H43" s="49">
        <v>6</v>
      </c>
      <c r="I43" s="50">
        <v>3</v>
      </c>
      <c r="J43" s="50">
        <v>3</v>
      </c>
      <c r="K43" s="54">
        <v>9</v>
      </c>
      <c r="L43" s="54" t="e">
        <f>IF(Kafountine!T45=0,NA(),Kafountine!W45)</f>
        <v>#N/A</v>
      </c>
      <c r="M43" s="51">
        <f t="shared" si="0"/>
        <v>12</v>
      </c>
      <c r="N43"/>
      <c r="O43" s="45"/>
      <c r="P43" s="46"/>
      <c r="Q43" s="47"/>
      <c r="R43" s="48">
        <v>0</v>
      </c>
      <c r="S43" s="49">
        <v>1</v>
      </c>
      <c r="T43" s="50">
        <v>0</v>
      </c>
      <c r="U43" s="50">
        <v>0</v>
      </c>
      <c r="V43" s="54">
        <v>1</v>
      </c>
      <c r="W43" s="54" t="e">
        <f>IF('Darou Khairy'!T45=0,NA(),'Darou Khairy'!W45)</f>
        <v>#N/A</v>
      </c>
      <c r="X43" s="51">
        <f t="shared" si="1"/>
        <v>1.4954451150103321</v>
      </c>
    </row>
    <row r="44" spans="1:24" ht="17.25" thickBot="1" x14ac:dyDescent="0.35">
      <c r="A44" s="33" t="s">
        <v>49</v>
      </c>
      <c r="B44" s="35" t="s">
        <v>100</v>
      </c>
      <c r="C44" s="33">
        <v>41</v>
      </c>
      <c r="D44" s="45"/>
      <c r="E44" s="46"/>
      <c r="F44" s="47"/>
      <c r="G44" s="48">
        <v>10</v>
      </c>
      <c r="H44" s="49">
        <v>9</v>
      </c>
      <c r="I44" s="50">
        <v>1</v>
      </c>
      <c r="J44" s="50">
        <v>4</v>
      </c>
      <c r="K44" s="54">
        <v>6</v>
      </c>
      <c r="L44" s="54" t="e">
        <f>IF(Kafountine!T46=0,NA(),Kafountine!W46)</f>
        <v>#N/A</v>
      </c>
      <c r="M44" s="51">
        <f t="shared" si="0"/>
        <v>13.348469228349535</v>
      </c>
      <c r="N44"/>
      <c r="O44" s="45"/>
      <c r="P44" s="46"/>
      <c r="Q44" s="47"/>
      <c r="R44" s="48">
        <v>0</v>
      </c>
      <c r="S44" s="49">
        <v>2</v>
      </c>
      <c r="T44" s="50">
        <v>0</v>
      </c>
      <c r="U44" s="50">
        <v>0</v>
      </c>
      <c r="V44" s="54">
        <v>0</v>
      </c>
      <c r="W44" s="54" t="e">
        <f>IF('Darou Khairy'!T46=0,NA(),'Darou Khairy'!W46)</f>
        <v>#N/A</v>
      </c>
      <c r="X44" s="51">
        <f t="shared" si="1"/>
        <v>2.1888543819998318</v>
      </c>
    </row>
    <row r="45" spans="1:24" ht="17.25" thickBot="1" x14ac:dyDescent="0.35">
      <c r="A45" s="33" t="s">
        <v>50</v>
      </c>
      <c r="B45" s="35"/>
      <c r="C45" s="33">
        <v>42</v>
      </c>
      <c r="D45" s="45"/>
      <c r="E45" s="46"/>
      <c r="F45" s="47"/>
      <c r="G45" s="48">
        <v>21</v>
      </c>
      <c r="H45" s="49">
        <v>12</v>
      </c>
      <c r="I45" s="50">
        <v>8</v>
      </c>
      <c r="J45" s="50">
        <v>16</v>
      </c>
      <c r="K45" s="54">
        <v>12</v>
      </c>
      <c r="L45" s="54" t="e">
        <f>IF(Kafountine!T47=0,NA(),Kafountine!W47)</f>
        <v>#N/A</v>
      </c>
      <c r="M45" s="51">
        <f t="shared" si="0"/>
        <v>23.638699100999073</v>
      </c>
      <c r="N45"/>
      <c r="O45" s="45"/>
      <c r="P45" s="46"/>
      <c r="Q45" s="47"/>
      <c r="R45" s="48">
        <v>4</v>
      </c>
      <c r="S45" s="49">
        <v>0</v>
      </c>
      <c r="T45" s="50">
        <v>2</v>
      </c>
      <c r="U45" s="50">
        <v>0</v>
      </c>
      <c r="V45" s="54">
        <v>2</v>
      </c>
      <c r="W45" s="54" t="e">
        <f>IF('Darou Khairy'!T47=0,NA(),'Darou Khairy'!W47)</f>
        <v>#N/A</v>
      </c>
      <c r="X45" s="51">
        <f t="shared" si="1"/>
        <v>4.9466401061363019</v>
      </c>
    </row>
    <row r="46" spans="1:24" ht="17.25" thickBot="1" x14ac:dyDescent="0.35">
      <c r="A46" s="33" t="s">
        <v>51</v>
      </c>
      <c r="B46" s="36"/>
      <c r="C46" s="33">
        <v>43</v>
      </c>
      <c r="D46" s="45"/>
      <c r="E46" s="46"/>
      <c r="F46" s="47"/>
      <c r="G46" s="48">
        <v>4</v>
      </c>
      <c r="H46" s="49">
        <v>8</v>
      </c>
      <c r="I46" s="50">
        <v>7</v>
      </c>
      <c r="J46" s="50">
        <v>15</v>
      </c>
      <c r="K46" s="54">
        <v>14</v>
      </c>
      <c r="L46" s="54" t="e">
        <f>IF(Kafountine!T48=0,NA(),Kafountine!W48)</f>
        <v>#N/A</v>
      </c>
      <c r="M46" s="51">
        <f t="shared" si="0"/>
        <v>19.044575162494077</v>
      </c>
      <c r="N46"/>
      <c r="O46" s="45"/>
      <c r="P46" s="46"/>
      <c r="Q46" s="47"/>
      <c r="R46" s="48">
        <v>1</v>
      </c>
      <c r="S46" s="49">
        <v>4</v>
      </c>
      <c r="T46" s="50">
        <v>2</v>
      </c>
      <c r="U46" s="50">
        <v>2</v>
      </c>
      <c r="V46" s="54">
        <v>1</v>
      </c>
      <c r="W46" s="54" t="e">
        <f>IF('Darou Khairy'!T48=0,NA(),'Darou Khairy'!W48)</f>
        <v>#N/A</v>
      </c>
      <c r="X46" s="51">
        <f t="shared" si="1"/>
        <v>4.4494897427831779</v>
      </c>
    </row>
    <row r="47" spans="1:24" ht="17.25" thickBot="1" x14ac:dyDescent="0.35">
      <c r="A47" s="33" t="s">
        <v>52</v>
      </c>
      <c r="B47" s="34"/>
      <c r="C47" s="33">
        <v>44</v>
      </c>
      <c r="D47" s="45"/>
      <c r="E47" s="46"/>
      <c r="F47" s="47"/>
      <c r="G47" s="48">
        <v>15</v>
      </c>
      <c r="H47" s="49">
        <v>10</v>
      </c>
      <c r="I47" s="50">
        <v>32</v>
      </c>
      <c r="J47" s="50">
        <v>21</v>
      </c>
      <c r="K47" s="54">
        <v>26</v>
      </c>
      <c r="L47" s="54" t="e">
        <f>IF(Kafountine!T49=0,NA(),Kafountine!W49)</f>
        <v>#N/A</v>
      </c>
      <c r="M47" s="51">
        <f t="shared" si="0"/>
        <v>38.201149387324975</v>
      </c>
      <c r="N47"/>
      <c r="O47" s="45"/>
      <c r="P47" s="46"/>
      <c r="Q47" s="47"/>
      <c r="R47" s="48">
        <v>1</v>
      </c>
      <c r="S47" s="49">
        <v>2</v>
      </c>
      <c r="T47" s="50">
        <v>1</v>
      </c>
      <c r="U47" s="50">
        <v>4</v>
      </c>
      <c r="V47" s="54">
        <v>1</v>
      </c>
      <c r="W47" s="54" t="e">
        <f>IF('Darou Khairy'!T49=0,NA(),'Darou Khairy'!W49)</f>
        <v>#N/A</v>
      </c>
      <c r="X47" s="51">
        <f t="shared" si="1"/>
        <v>4.4076809620810593</v>
      </c>
    </row>
    <row r="48" spans="1:24" ht="15.75" customHeight="1" thickBot="1" x14ac:dyDescent="0.35">
      <c r="A48" s="33" t="s">
        <v>53</v>
      </c>
      <c r="B48" s="35" t="s">
        <v>101</v>
      </c>
      <c r="C48" s="33">
        <v>45</v>
      </c>
      <c r="D48" s="45"/>
      <c r="E48" s="46"/>
      <c r="F48" s="47"/>
      <c r="G48" s="48">
        <v>18</v>
      </c>
      <c r="H48" s="49">
        <v>25</v>
      </c>
      <c r="I48" s="50">
        <v>15</v>
      </c>
      <c r="J48" s="50">
        <v>35</v>
      </c>
      <c r="K48" s="54">
        <v>24</v>
      </c>
      <c r="L48" s="54" t="e">
        <f>IF(Kafountine!T50=0,NA(),Kafountine!W50)</f>
        <v>#N/A</v>
      </c>
      <c r="M48" s="51">
        <f t="shared" si="0"/>
        <v>38.801298646542762</v>
      </c>
      <c r="N48"/>
      <c r="O48" s="45"/>
      <c r="P48" s="46"/>
      <c r="Q48" s="47"/>
      <c r="R48" s="48">
        <v>4</v>
      </c>
      <c r="S48" s="49">
        <v>6</v>
      </c>
      <c r="T48" s="50">
        <v>0</v>
      </c>
      <c r="U48" s="50">
        <v>6</v>
      </c>
      <c r="V48" s="54">
        <v>3</v>
      </c>
      <c r="W48" s="54" t="e">
        <f>IF('Darou Khairy'!T50=0,NA(),'Darou Khairy'!W50)</f>
        <v>#N/A</v>
      </c>
      <c r="X48" s="51">
        <f t="shared" si="1"/>
        <v>8.7799598391954916</v>
      </c>
    </row>
    <row r="49" spans="1:24" ht="17.25" thickBot="1" x14ac:dyDescent="0.35">
      <c r="A49" s="33" t="s">
        <v>54</v>
      </c>
      <c r="B49" s="35"/>
      <c r="C49" s="33">
        <v>46</v>
      </c>
      <c r="D49" s="45"/>
      <c r="E49" s="46"/>
      <c r="F49" s="47"/>
      <c r="G49" s="48">
        <v>17</v>
      </c>
      <c r="H49" s="49">
        <v>12</v>
      </c>
      <c r="I49" s="50">
        <v>10</v>
      </c>
      <c r="J49" s="50">
        <v>41</v>
      </c>
      <c r="K49" s="54">
        <v>14</v>
      </c>
      <c r="L49" s="54" t="e">
        <f>IF(Kafountine!T51=0,NA(),Kafountine!W51)</f>
        <v>#N/A</v>
      </c>
      <c r="M49" s="51">
        <f t="shared" si="0"/>
        <v>44.153500744473135</v>
      </c>
      <c r="N49"/>
      <c r="O49" s="45"/>
      <c r="P49" s="46"/>
      <c r="Q49" s="47"/>
      <c r="R49" s="48">
        <v>0</v>
      </c>
      <c r="S49" s="49">
        <v>3</v>
      </c>
      <c r="T49" s="50">
        <v>0</v>
      </c>
      <c r="U49" s="50">
        <v>4</v>
      </c>
      <c r="V49" s="54">
        <v>1</v>
      </c>
      <c r="W49" s="54" t="e">
        <f>IF('Darou Khairy'!T51=0,NA(),'Darou Khairy'!W51)</f>
        <v>#N/A</v>
      </c>
      <c r="X49" s="51">
        <f t="shared" si="1"/>
        <v>5.2331804249169895</v>
      </c>
    </row>
    <row r="50" spans="1:24" ht="17.25" thickBot="1" x14ac:dyDescent="0.35">
      <c r="A50" s="33" t="s">
        <v>55</v>
      </c>
      <c r="B50" s="36"/>
      <c r="C50" s="33">
        <v>47</v>
      </c>
      <c r="D50" s="45"/>
      <c r="E50" s="46"/>
      <c r="F50" s="47"/>
      <c r="G50" s="48">
        <v>15</v>
      </c>
      <c r="H50" s="49">
        <v>33</v>
      </c>
      <c r="I50" s="50">
        <v>22</v>
      </c>
      <c r="J50" s="50">
        <v>45</v>
      </c>
      <c r="K50" s="54">
        <v>12</v>
      </c>
      <c r="L50" s="54" t="e">
        <f>IF(Kafountine!T52=0,NA(),Kafountine!W52)</f>
        <v>#N/A</v>
      </c>
      <c r="M50" s="51">
        <f t="shared" si="0"/>
        <v>52.624988521577009</v>
      </c>
      <c r="N50"/>
      <c r="O50" s="45"/>
      <c r="P50" s="46"/>
      <c r="Q50" s="47"/>
      <c r="R50" s="48">
        <v>0</v>
      </c>
      <c r="S50" s="49">
        <v>2</v>
      </c>
      <c r="T50" s="50">
        <v>0</v>
      </c>
      <c r="U50" s="50">
        <v>6</v>
      </c>
      <c r="V50" s="54">
        <v>2</v>
      </c>
      <c r="W50" s="54" t="e">
        <f>IF('Darou Khairy'!T52=0,NA(),'Darou Khairy'!W52)</f>
        <v>#N/A</v>
      </c>
      <c r="X50" s="51">
        <f t="shared" si="1"/>
        <v>6.8989794855663558</v>
      </c>
    </row>
    <row r="51" spans="1:24" ht="17.25" thickBot="1" x14ac:dyDescent="0.35">
      <c r="A51" s="33" t="s">
        <v>56</v>
      </c>
      <c r="B51" s="34"/>
      <c r="C51" s="33">
        <v>48</v>
      </c>
      <c r="D51" s="45"/>
      <c r="E51" s="46"/>
      <c r="F51" s="47"/>
      <c r="G51" s="48">
        <v>10</v>
      </c>
      <c r="H51" s="49">
        <v>13</v>
      </c>
      <c r="I51" s="50">
        <v>10</v>
      </c>
      <c r="J51" s="50">
        <v>52</v>
      </c>
      <c r="K51" s="54">
        <v>8</v>
      </c>
      <c r="L51" s="54" t="e">
        <f>IF(Kafountine!T53=0,NA(),Kafountine!W53)</f>
        <v>#N/A</v>
      </c>
      <c r="M51" s="51">
        <f t="shared" si="0"/>
        <v>56.112664528129699</v>
      </c>
      <c r="N51"/>
      <c r="O51" s="45"/>
      <c r="P51" s="46"/>
      <c r="Q51" s="47"/>
      <c r="R51" s="48">
        <v>0</v>
      </c>
      <c r="S51" s="49">
        <v>1</v>
      </c>
      <c r="T51" s="50">
        <v>0</v>
      </c>
      <c r="U51" s="50">
        <v>3</v>
      </c>
      <c r="V51" s="54">
        <v>1</v>
      </c>
      <c r="W51" s="54" t="e">
        <f>IF('Darou Khairy'!T53=0,NA(),'Darou Khairy'!W53)</f>
        <v>#N/A</v>
      </c>
      <c r="X51" s="51">
        <f t="shared" si="1"/>
        <v>3.4494897427831779</v>
      </c>
    </row>
    <row r="52" spans="1:24" ht="17.25" thickBot="1" x14ac:dyDescent="0.35">
      <c r="A52" s="33" t="s">
        <v>57</v>
      </c>
      <c r="B52" s="35"/>
      <c r="C52" s="33">
        <v>49</v>
      </c>
      <c r="D52" s="45"/>
      <c r="E52" s="46"/>
      <c r="F52" s="47"/>
      <c r="G52" s="48">
        <v>5</v>
      </c>
      <c r="H52" s="49">
        <v>20</v>
      </c>
      <c r="I52" s="50">
        <v>18</v>
      </c>
      <c r="J52" s="50">
        <v>32</v>
      </c>
      <c r="K52" s="54">
        <v>4</v>
      </c>
      <c r="L52" s="54" t="e">
        <f>IF(Kafountine!T54=0,NA(),Kafountine!W54)</f>
        <v>#N/A</v>
      </c>
      <c r="M52" s="51">
        <f t="shared" si="0"/>
        <v>39.055106965997808</v>
      </c>
      <c r="N52"/>
      <c r="O52" s="45"/>
      <c r="P52" s="46"/>
      <c r="Q52" s="47"/>
      <c r="R52" s="48">
        <v>0</v>
      </c>
      <c r="S52" s="49">
        <v>1</v>
      </c>
      <c r="T52" s="50">
        <v>0</v>
      </c>
      <c r="U52" s="50">
        <v>1</v>
      </c>
      <c r="V52" s="54">
        <v>1</v>
      </c>
      <c r="W52" s="54" t="e">
        <f>IF('Darou Khairy'!T54=0,NA(),'Darou Khairy'!W54)</f>
        <v>#N/A</v>
      </c>
      <c r="X52" s="51">
        <f t="shared" si="1"/>
        <v>1.6954451150103322</v>
      </c>
    </row>
    <row r="53" spans="1:24" ht="17.25" thickBot="1" x14ac:dyDescent="0.35">
      <c r="A53" s="33" t="s">
        <v>58</v>
      </c>
      <c r="B53" s="35" t="s">
        <v>102</v>
      </c>
      <c r="C53" s="33">
        <v>50</v>
      </c>
      <c r="D53" s="45"/>
      <c r="E53" s="46"/>
      <c r="F53" s="47"/>
      <c r="G53" s="48">
        <v>6</v>
      </c>
      <c r="H53" s="49">
        <v>12</v>
      </c>
      <c r="I53" s="50">
        <v>10</v>
      </c>
      <c r="J53" s="50">
        <v>18</v>
      </c>
      <c r="K53" s="54">
        <v>2</v>
      </c>
      <c r="L53" s="54" t="e">
        <f>IF(Kafountine!T55=0,NA(),Kafountine!W55)</f>
        <v>#N/A</v>
      </c>
      <c r="M53" s="51">
        <f t="shared" si="0"/>
        <v>21.73260071048248</v>
      </c>
      <c r="N53"/>
      <c r="O53" s="45"/>
      <c r="P53" s="46"/>
      <c r="Q53" s="47"/>
      <c r="R53" s="48">
        <v>0</v>
      </c>
      <c r="S53" s="49">
        <v>1</v>
      </c>
      <c r="T53" s="50">
        <v>0</v>
      </c>
      <c r="U53" s="50">
        <v>1</v>
      </c>
      <c r="V53" s="54">
        <v>1</v>
      </c>
      <c r="W53" s="54" t="e">
        <f>IF('Darou Khairy'!T55=0,NA(),'Darou Khairy'!W55)</f>
        <v>#N/A</v>
      </c>
      <c r="X53" s="51">
        <f t="shared" si="1"/>
        <v>1.6954451150103322</v>
      </c>
    </row>
    <row r="54" spans="1:24" ht="17.25" thickBot="1" x14ac:dyDescent="0.35">
      <c r="A54" s="33" t="s">
        <v>59</v>
      </c>
      <c r="B54" s="35"/>
      <c r="C54" s="33">
        <v>51</v>
      </c>
      <c r="D54" s="45"/>
      <c r="E54" s="46"/>
      <c r="F54" s="47"/>
      <c r="G54" s="48">
        <v>7</v>
      </c>
      <c r="H54" s="49">
        <v>15</v>
      </c>
      <c r="I54" s="50">
        <v>4</v>
      </c>
      <c r="J54" s="50">
        <v>9</v>
      </c>
      <c r="K54" s="54">
        <v>4</v>
      </c>
      <c r="L54" s="54" t="e">
        <f>IF(Kafountine!T56=0,NA(),Kafountine!W56)</f>
        <v>#N/A</v>
      </c>
      <c r="M54" s="51">
        <f t="shared" si="0"/>
        <v>16.899450532861859</v>
      </c>
      <c r="N54"/>
      <c r="O54" s="45"/>
      <c r="P54" s="46"/>
      <c r="Q54" s="47"/>
      <c r="R54" s="48">
        <v>0</v>
      </c>
      <c r="S54" s="49">
        <v>1</v>
      </c>
      <c r="T54" s="50">
        <v>0</v>
      </c>
      <c r="U54" s="50">
        <v>0</v>
      </c>
      <c r="V54" s="54">
        <v>1</v>
      </c>
      <c r="W54" s="54" t="e">
        <f>IF('Darou Khairy'!T56=0,NA(),'Darou Khairy'!W56)</f>
        <v>#N/A</v>
      </c>
      <c r="X54" s="51">
        <f t="shared" si="1"/>
        <v>1.4954451150103321</v>
      </c>
    </row>
    <row r="55" spans="1:24" ht="17.25" thickBot="1" x14ac:dyDescent="0.35">
      <c r="A55" s="33" t="s">
        <v>60</v>
      </c>
      <c r="B55" s="36"/>
      <c r="C55" s="33">
        <v>52</v>
      </c>
      <c r="D55" s="45"/>
      <c r="E55" s="46"/>
      <c r="F55" s="47"/>
      <c r="G55" s="48">
        <v>9</v>
      </c>
      <c r="H55" s="49">
        <v>9</v>
      </c>
      <c r="I55" s="50">
        <v>15</v>
      </c>
      <c r="J55" s="50">
        <v>10</v>
      </c>
      <c r="K55" s="54">
        <v>4</v>
      </c>
      <c r="L55" s="54" t="e">
        <f>IF(Kafountine!T57=0,NA(),Kafountine!W57)</f>
        <v>#N/A</v>
      </c>
      <c r="M55" s="51">
        <f t="shared" si="0"/>
        <v>17.223042886243178</v>
      </c>
      <c r="N55"/>
      <c r="O55" s="45"/>
      <c r="P55" s="46"/>
      <c r="Q55" s="47"/>
      <c r="R55" s="48">
        <v>0</v>
      </c>
      <c r="S55" s="49">
        <v>0</v>
      </c>
      <c r="T55" s="50">
        <v>0</v>
      </c>
      <c r="U55" s="50">
        <v>0</v>
      </c>
      <c r="V55" s="54">
        <v>0</v>
      </c>
      <c r="W55" s="54" t="e">
        <f>IF('Darou Khairy'!T57=0,NA(),'Darou Khairy'!W57)</f>
        <v>#N/A</v>
      </c>
      <c r="X55" s="51">
        <f t="shared" si="1"/>
        <v>0</v>
      </c>
    </row>
    <row r="56" spans="1:24" ht="19.5" thickBot="1" x14ac:dyDescent="0.35">
      <c r="A56" s="33"/>
      <c r="C56" s="42" t="s">
        <v>8</v>
      </c>
      <c r="D56" s="53">
        <f t="shared" ref="D56:F56" si="2">SUM(D4:D55)</f>
        <v>0</v>
      </c>
      <c r="E56" s="46">
        <f t="shared" si="2"/>
        <v>0</v>
      </c>
      <c r="F56" s="47">
        <f t="shared" si="2"/>
        <v>0</v>
      </c>
      <c r="G56" s="48">
        <v>196</v>
      </c>
      <c r="H56" s="49">
        <v>264</v>
      </c>
      <c r="I56" s="50">
        <v>334</v>
      </c>
      <c r="J56" s="50">
        <v>390</v>
      </c>
      <c r="K56" s="54">
        <v>213</v>
      </c>
      <c r="L56" s="54" t="e">
        <f>IF(Kafountine!T58=0,NA(),Kafountine!W58)</f>
        <v>#N/A</v>
      </c>
      <c r="M56" s="51">
        <f t="shared" si="0"/>
        <v>443.15347324560787</v>
      </c>
      <c r="N56">
        <f t="shared" ref="N56:Q56" si="3">SUM(N4:N55)</f>
        <v>0</v>
      </c>
      <c r="O56" s="53">
        <f t="shared" si="3"/>
        <v>0</v>
      </c>
      <c r="P56" s="46">
        <f t="shared" si="3"/>
        <v>0</v>
      </c>
      <c r="Q56" s="47">
        <f t="shared" si="3"/>
        <v>0</v>
      </c>
      <c r="R56" s="48">
        <v>15</v>
      </c>
      <c r="S56" s="49">
        <v>27</v>
      </c>
      <c r="T56" s="50">
        <v>8</v>
      </c>
      <c r="U56" s="50">
        <v>29</v>
      </c>
      <c r="V56" s="54">
        <v>19</v>
      </c>
      <c r="W56" s="54" t="e">
        <f>IF('Darou Khairy'!T58=0,NA(),'Darou Khairy'!W58)</f>
        <v>#N/A</v>
      </c>
      <c r="X56" s="51">
        <f t="shared" si="1"/>
        <v>36.897398648351725</v>
      </c>
    </row>
    <row r="57" spans="1:24" ht="17.25" thickBot="1" x14ac:dyDescent="0.35">
      <c r="A57" s="33"/>
    </row>
    <row r="58" spans="1:24" ht="17.25" thickBot="1" x14ac:dyDescent="0.35">
      <c r="A58" s="33"/>
    </row>
  </sheetData>
  <mergeCells count="22">
    <mergeCell ref="G2:G3"/>
    <mergeCell ref="B1:B3"/>
    <mergeCell ref="C1:C2"/>
    <mergeCell ref="D2:D3"/>
    <mergeCell ref="E2:E3"/>
    <mergeCell ref="F2:F3"/>
    <mergeCell ref="H2:H3"/>
    <mergeCell ref="I2:I3"/>
    <mergeCell ref="J2:J3"/>
    <mergeCell ref="K2:K3"/>
    <mergeCell ref="M2:M3"/>
    <mergeCell ref="L2:L3"/>
    <mergeCell ref="T2:T3"/>
    <mergeCell ref="U2:U3"/>
    <mergeCell ref="V2:V3"/>
    <mergeCell ref="X2:X3"/>
    <mergeCell ref="O2:O3"/>
    <mergeCell ref="P2:P3"/>
    <mergeCell ref="Q2:Q3"/>
    <mergeCell ref="R2:R3"/>
    <mergeCell ref="S2:S3"/>
    <mergeCell ref="W2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6</vt:i4>
      </vt:variant>
    </vt:vector>
  </HeadingPairs>
  <TitlesOfParts>
    <vt:vector size="10" baseType="lpstr">
      <vt:lpstr>Kafountine</vt:lpstr>
      <vt:lpstr>Darou Khairy</vt:lpstr>
      <vt:lpstr>Documentation Alerte</vt:lpstr>
      <vt:lpstr>Comparaison 2012_2017</vt:lpstr>
      <vt:lpstr>Courbe Kafountine</vt:lpstr>
      <vt:lpstr>Mult Var Kafountine</vt:lpstr>
      <vt:lpstr>Courbe Darou Khairy</vt:lpstr>
      <vt:lpstr>Mult Var Darou Khairy</vt:lpstr>
      <vt:lpstr>SEUIL Kafountine</vt:lpstr>
      <vt:lpstr>SEUIL Darou Khairy</vt:lpstr>
    </vt:vector>
  </TitlesOfParts>
  <Company>PNLP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MAQUETTE SITE</dc:title>
  <dc:creator>NDIOP / PNLP</dc:creator>
  <cp:lastModifiedBy>MEDOUNE NDIOP</cp:lastModifiedBy>
  <dcterms:created xsi:type="dcterms:W3CDTF">2009-02-11T17:42:11Z</dcterms:created>
  <dcterms:modified xsi:type="dcterms:W3CDTF">2017-10-30T17:14:53Z</dcterms:modified>
</cp:coreProperties>
</file>